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ID\DAI2A\SAI\SUIVI DES MARCHES\12RN25 - FAZSOI - PIERREFONDS (974) - CASERNE DUPUIS – Construction d’un pôle de restauration - PUR - FZ\2-CONSULTATION\1-DCE\A-FINAL\PIECES FINANCIERES\"/>
    </mc:Choice>
  </mc:AlternateContent>
  <bookViews>
    <workbookView xWindow="0" yWindow="0" windowWidth="19200" windowHeight="8070"/>
  </bookViews>
  <sheets>
    <sheet name="DPGF" sheetId="1" r:id="rId1"/>
  </sheets>
  <definedNames>
    <definedName name="_xlnm.Print_Area" localSheetId="0">DPGF!$A$1:$G$248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8" i="1" l="1"/>
  <c r="B236" i="1"/>
  <c r="B234" i="1"/>
  <c r="B232" i="1"/>
  <c r="B231" i="1"/>
  <c r="B230" i="1"/>
  <c r="B229" i="1"/>
  <c r="B228" i="1"/>
  <c r="B227" i="1"/>
  <c r="B226" i="1"/>
  <c r="B225" i="1"/>
  <c r="B224" i="1"/>
  <c r="B222" i="1"/>
  <c r="G216" i="1"/>
  <c r="G215" i="1"/>
  <c r="G214" i="1"/>
  <c r="G205" i="1"/>
  <c r="G204" i="1"/>
  <c r="G203" i="1"/>
  <c r="G202" i="1"/>
  <c r="G201" i="1"/>
  <c r="G200" i="1"/>
  <c r="G195" i="1"/>
  <c r="G197" i="1" s="1"/>
  <c r="G192" i="1"/>
  <c r="G184" i="1"/>
  <c r="G183" i="1"/>
  <c r="G182" i="1"/>
  <c r="G181" i="1"/>
  <c r="G180" i="1"/>
  <c r="G179" i="1"/>
  <c r="G176" i="1"/>
  <c r="G175" i="1"/>
  <c r="G174" i="1"/>
  <c r="G173" i="1"/>
  <c r="G172" i="1"/>
  <c r="G171" i="1"/>
  <c r="G170" i="1"/>
  <c r="G169" i="1"/>
  <c r="G168" i="1"/>
  <c r="G167" i="1"/>
  <c r="G166" i="1"/>
  <c r="G155" i="1"/>
  <c r="G158" i="1" s="1"/>
  <c r="F232" i="1" s="1"/>
  <c r="G232" i="1" s="1"/>
  <c r="G148" i="1"/>
  <c r="G147" i="1"/>
  <c r="G146" i="1"/>
  <c r="G140" i="1"/>
  <c r="G139" i="1"/>
  <c r="G138" i="1"/>
  <c r="G137" i="1"/>
  <c r="G136" i="1"/>
  <c r="G130" i="1"/>
  <c r="D129" i="1"/>
  <c r="G129" i="1" s="1"/>
  <c r="G128" i="1"/>
  <c r="G127" i="1"/>
  <c r="G126" i="1"/>
  <c r="G125" i="1"/>
  <c r="G124" i="1"/>
  <c r="D123" i="1"/>
  <c r="G123" i="1" s="1"/>
  <c r="G122" i="1"/>
  <c r="G121" i="1"/>
  <c r="G120" i="1"/>
  <c r="G119" i="1"/>
  <c r="G118" i="1"/>
  <c r="G117" i="1"/>
  <c r="G116" i="1"/>
  <c r="G115" i="1"/>
  <c r="G113" i="1"/>
  <c r="G112" i="1"/>
  <c r="G111" i="1"/>
  <c r="G110" i="1"/>
  <c r="G109" i="1"/>
  <c r="G108" i="1"/>
  <c r="G107" i="1"/>
  <c r="G106" i="1"/>
  <c r="G105" i="1"/>
  <c r="D104" i="1"/>
  <c r="G104" i="1" s="1"/>
  <c r="G103" i="1"/>
  <c r="D102" i="1"/>
  <c r="G102" i="1" s="1"/>
  <c r="G101" i="1"/>
  <c r="G100" i="1"/>
  <c r="G99" i="1"/>
  <c r="G98" i="1"/>
  <c r="G92" i="1"/>
  <c r="G91" i="1"/>
  <c r="G90" i="1"/>
  <c r="G89" i="1"/>
  <c r="G88" i="1"/>
  <c r="D87" i="1"/>
  <c r="G87" i="1" s="1"/>
  <c r="G85" i="1"/>
  <c r="G84" i="1"/>
  <c r="G82" i="1"/>
  <c r="G81" i="1"/>
  <c r="G80" i="1"/>
  <c r="G79" i="1"/>
  <c r="G78" i="1"/>
  <c r="D76" i="1"/>
  <c r="G76" i="1" s="1"/>
  <c r="G75" i="1"/>
  <c r="G74" i="1"/>
  <c r="G73" i="1"/>
  <c r="G65" i="1"/>
  <c r="G67" i="1" s="1"/>
  <c r="F227" i="1" s="1"/>
  <c r="G227" i="1" s="1"/>
  <c r="G59" i="1"/>
  <c r="G57" i="1"/>
  <c r="G56" i="1"/>
  <c r="G55" i="1"/>
  <c r="G54" i="1"/>
  <c r="D53" i="1"/>
  <c r="G53" i="1" s="1"/>
  <c r="G52" i="1"/>
  <c r="G51" i="1"/>
  <c r="G48" i="1"/>
  <c r="G46" i="1"/>
  <c r="G44" i="1"/>
  <c r="G43" i="1"/>
  <c r="G42" i="1"/>
  <c r="D41" i="1"/>
  <c r="G41" i="1" s="1"/>
  <c r="G40" i="1"/>
  <c r="G39" i="1"/>
  <c r="G36" i="1"/>
  <c r="G35" i="1"/>
  <c r="G28" i="1"/>
  <c r="G27" i="1"/>
  <c r="G26" i="1"/>
  <c r="G20" i="1"/>
  <c r="G19" i="1"/>
  <c r="G18" i="1"/>
  <c r="G17" i="1"/>
  <c r="G16" i="1"/>
  <c r="G15" i="1"/>
  <c r="G14" i="1"/>
  <c r="G13" i="1"/>
  <c r="G218" i="1" l="1"/>
  <c r="F238" i="1" s="1"/>
  <c r="G238" i="1" s="1"/>
  <c r="G142" i="1"/>
  <c r="F230" i="1" s="1"/>
  <c r="G230" i="1" s="1"/>
  <c r="G207" i="1"/>
  <c r="G209" i="1" s="1"/>
  <c r="F236" i="1" s="1"/>
  <c r="G236" i="1" s="1"/>
  <c r="G186" i="1"/>
  <c r="F234" i="1" s="1"/>
  <c r="G234" i="1" s="1"/>
  <c r="G22" i="1"/>
  <c r="F224" i="1" s="1"/>
  <c r="G224" i="1" s="1"/>
  <c r="G30" i="1"/>
  <c r="F225" i="1" s="1"/>
  <c r="G225" i="1" s="1"/>
  <c r="G94" i="1"/>
  <c r="F228" i="1" s="1"/>
  <c r="G228" i="1" s="1"/>
  <c r="D114" i="1"/>
  <c r="G114" i="1" s="1"/>
  <c r="G132" i="1" s="1"/>
  <c r="F229" i="1" s="1"/>
  <c r="G229" i="1" s="1"/>
  <c r="G151" i="1"/>
  <c r="F231" i="1" s="1"/>
  <c r="G231" i="1" s="1"/>
  <c r="G61" i="1"/>
  <c r="F226" i="1" s="1"/>
  <c r="G226" i="1" s="1"/>
  <c r="G160" i="1" l="1"/>
  <c r="G241" i="1"/>
  <c r="G243" i="1" s="1"/>
  <c r="G245" i="1" s="1"/>
</calcChain>
</file>

<file path=xl/sharedStrings.xml><?xml version="1.0" encoding="utf-8"?>
<sst xmlns="http://schemas.openxmlformats.org/spreadsheetml/2006/main" count="354" uniqueCount="213">
  <si>
    <t>Date :</t>
  </si>
  <si>
    <t xml:space="preserve">CONSTRUCTION D'UN POLE UNIQUE RESTAURATION - LOISIRS CBA DUPUIS
97410 SAINT PIERRE
ETAT - MINISTERE DES ARMEES
</t>
  </si>
  <si>
    <t>LOT N°06 PLOMBERIE SANITAIRE - EAU CHAUDE SOLAIRE - GAZ</t>
  </si>
  <si>
    <t>Réf.</t>
  </si>
  <si>
    <t>Désignation des ouvrages suivant CCTP</t>
  </si>
  <si>
    <t>u</t>
  </si>
  <si>
    <t>Qté Indicative</t>
  </si>
  <si>
    <t>Qté Entreprise</t>
  </si>
  <si>
    <t>P. U.   € HT</t>
  </si>
  <si>
    <t>P. T.  € HT</t>
  </si>
  <si>
    <t>Fourniture, pose et raccordement conformément au CCTP et plans joints y compris toutes sujétions de :</t>
  </si>
  <si>
    <t>PLOMBERIE SANITAIRE</t>
  </si>
  <si>
    <t>ALIMENTATION PRINCIPALE EN EAU POTABLE</t>
  </si>
  <si>
    <t>- Fourreaux en PVC annelé</t>
  </si>
  <si>
    <t>ml</t>
  </si>
  <si>
    <t>- Canalisation en PEHD compris raccords</t>
  </si>
  <si>
    <t>- Compteur de débit d'eau</t>
  </si>
  <si>
    <t>- Clapet anti-retour anti-pollution NF</t>
  </si>
  <si>
    <t>- Filtre à tamis</t>
  </si>
  <si>
    <t>- Limiteur de pression</t>
  </si>
  <si>
    <t>- Dispositif anti-coup de bélier</t>
  </si>
  <si>
    <t>- Vanne d'arrêt pied de colonne avec vidange</t>
  </si>
  <si>
    <t>TOTAL ALIMENTATION PRINCIPALE EN EAU POTABLE</t>
  </si>
  <si>
    <t>DISTRIBUTION EF PRINCIPALE</t>
  </si>
  <si>
    <t>- Canalisations en C-PVC en plafond y compris supports et tout accessoire</t>
  </si>
  <si>
    <t>- Vanne de distribution sur colonne et réseau primaire</t>
  </si>
  <si>
    <t>- Anti belier</t>
  </si>
  <si>
    <t>TOTAL DISTRIBUTION EF EN GAINE TECHNIQUE</t>
  </si>
  <si>
    <t>PRODUCTION D'EAU CHAUDE SANITAIRE</t>
  </si>
  <si>
    <t>CEI</t>
  </si>
  <si>
    <t>Production instantanée électrique (Local 09)</t>
  </si>
  <si>
    <t>- Chauffe eau instantané de 6 kW</t>
  </si>
  <si>
    <t>- Raccordement électrique</t>
  </si>
  <si>
    <t xml:space="preserve"> Production mixte (Centralisée) : solaire et appoint électrique </t>
  </si>
  <si>
    <t>Ballon de récupération</t>
  </si>
  <si>
    <t>- Raccordement sur capteurs solaires</t>
  </si>
  <si>
    <t>ens</t>
  </si>
  <si>
    <t>- Fourniture, pose et raccordement des capteurs solaires
(Champ de capteur groupe n°1)</t>
  </si>
  <si>
    <t>m2</t>
  </si>
  <si>
    <t>-Fourniture de la structure de supportage (primaire et secondaire) des capteurs en toiture terrasse + Fixation des capteurs</t>
  </si>
  <si>
    <t>- Réseaux de la boucle primaire calorifugée entre les ballons et les capteurs (ES-RS)</t>
  </si>
  <si>
    <t>- Pompe de circulation de la boucle primaire</t>
  </si>
  <si>
    <t>- Ballon eau chaude 2000 l, acier noir + protection cathodique, thermoplongeur, résistance électrique, isolation, jaquette inox, trou d'homme, y compris levage, pose et raccordement</t>
  </si>
  <si>
    <t>Ballon d'appoint électrique</t>
  </si>
  <si>
    <t>- Ballon eau chaude, 1500 l, acier noir + protection cathodique, résistance électrique, isolation, jaquette inox, trou d'homme  y compris levage, pose et raccordement</t>
  </si>
  <si>
    <t xml:space="preserve">Armoire électrique et Régulation </t>
  </si>
  <si>
    <t xml:space="preserve"> Production individuelle (Ballon délocalisé) : solaire et appoint électrique</t>
  </si>
  <si>
    <t>- Fourniture, pose et raccordement des capteurs solaires
(Champ de capteur groupe n°2)</t>
  </si>
  <si>
    <t>- Fourniture de la structure secondaire de supportage des capteurs en toiture tôle + Fixation des capteurs y compris reprise d'étanchéité</t>
  </si>
  <si>
    <t>- Réseaux de la boucle primaire calorifugée (ES-RS)</t>
  </si>
  <si>
    <t>- Ballon eau chaude, 200 l, acier inox + jaquette et protection cathodique, résistance électrique, isolation, y compris pose et raccordement</t>
  </si>
  <si>
    <t>- Vase d'expansion, manomètre, etc.</t>
  </si>
  <si>
    <t>TOTAL PRODUCTION D'EAU CHAUDE SANITAIRE</t>
  </si>
  <si>
    <t>TRAITEMENT ANTI-LEGIONELLE</t>
  </si>
  <si>
    <t>'- Chocs thermiques</t>
  </si>
  <si>
    <t>PM</t>
  </si>
  <si>
    <t>TOTAL TRAITEMENT ANTI-LEGIONELLE</t>
  </si>
  <si>
    <t>DISTRIBUTION EF/EC</t>
  </si>
  <si>
    <t>Eau froide</t>
  </si>
  <si>
    <t>- Nourrice générale EF (NG) y compris réducteur de pression et filtre à tamis</t>
  </si>
  <si>
    <t>- Nourrice EF de distribution (EF1.0 et EF2.0)</t>
  </si>
  <si>
    <t>- Canalisations en cuivre apparent ou PER encastré y compris supports, fixations, coudes, raccords, colliers anti vibratiles et tout accessoire (4ml / Equipement)</t>
  </si>
  <si>
    <t>- Vanne d'isolement de chaque appareil sanitaire</t>
  </si>
  <si>
    <t>- Supportage, colliers anti vibratiles, …</t>
  </si>
  <si>
    <t>compris</t>
  </si>
  <si>
    <t>Eau chaude</t>
  </si>
  <si>
    <t>Réseaux de distribution ECS (ECS_A - ECS_R)</t>
  </si>
  <si>
    <t>- Boucle de distribution d'eau chaude en C-PVC calorifugée y compris vannes, clapets, instruments de mesure et de contrôle, supports, raccords, fixations et tout accessoires</t>
  </si>
  <si>
    <t>- Nourrice EC de distribution (EC1.0 et EC2.0)</t>
  </si>
  <si>
    <t>- Calorifugeage par manchons souples</t>
  </si>
  <si>
    <t>- Circulateur de bouclage</t>
  </si>
  <si>
    <t>- Vanne TA d'équilibrage, Clapet anti-retour, etc.</t>
  </si>
  <si>
    <t>Désinfection des réseaux et mise en place de clapet anti-pollution EF et EC</t>
  </si>
  <si>
    <t>TOTAL DISTRIBUTION EF/EC</t>
  </si>
  <si>
    <t>APPAREILS SANITAIRES</t>
  </si>
  <si>
    <t>W1</t>
  </si>
  <si>
    <t>- WC avec réservoir, abattant thermodur</t>
  </si>
  <si>
    <t>W2</t>
  </si>
  <si>
    <t>- WC cuvette suspendue rallongée + bati support + réservoir à double volume , abattant thermodur</t>
  </si>
  <si>
    <t>W3</t>
  </si>
  <si>
    <t>- WC cuvette suspendue + bati support + chasse directe à double volume , abattant thermodur</t>
  </si>
  <si>
    <t>W4</t>
  </si>
  <si>
    <t>- WC cuvette suspendue rallongée + bati support + chasse directe à double volume , abattant thermodur</t>
  </si>
  <si>
    <t>D1-D2</t>
  </si>
  <si>
    <t>- Mitigeur de douche bicommande + ensemble de douche (barre, porte savon, flexible, douchette 3 jets)</t>
  </si>
  <si>
    <t>D1</t>
  </si>
  <si>
    <t>- Siège de douche</t>
  </si>
  <si>
    <t>W2-W4
D1</t>
  </si>
  <si>
    <t>- Barre de maintien inox coudée</t>
  </si>
  <si>
    <t>L1</t>
  </si>
  <si>
    <t>- Plan Vasque PMR (1 vasque)  Long 600mm + 1 Robinet EF</t>
  </si>
  <si>
    <t>L1a</t>
  </si>
  <si>
    <t>- Plan Vasque PMR (1 vasque)  Long 600mm + 1 Robinet (EF) temporisé à commande fémorale</t>
  </si>
  <si>
    <t>L2</t>
  </si>
  <si>
    <t>- Plan Vasque PMR (2 vasques) Long 1200mm + 2 Robinet EF</t>
  </si>
  <si>
    <t>L2a</t>
  </si>
  <si>
    <t>- Plan Vasque PMR (2 vasques) Long 1200mm + 2 Robinet (EF) temporisé à commande fémorale</t>
  </si>
  <si>
    <t>U1</t>
  </si>
  <si>
    <t>- Urinoir applique avec robinet à chasse directe temporisée à déclenchement souple</t>
  </si>
  <si>
    <t>- Ecran d'urinoir + fixations</t>
  </si>
  <si>
    <t>M1</t>
  </si>
  <si>
    <t>- Lave-mains + robinet à bec fixe et robinet (EF) temporisé à commande fémorale</t>
  </si>
  <si>
    <t>M2</t>
  </si>
  <si>
    <t>- Lave-mains + Mitigeur à déclenchement souple (EF/EC)</t>
  </si>
  <si>
    <t>E1</t>
  </si>
  <si>
    <t>- Evier simple bac + Mitigeur à col de cygne (EF/EC)</t>
  </si>
  <si>
    <t>D1-D2
S1</t>
  </si>
  <si>
    <t>- Siphon de sol Inox 100x100 mm</t>
  </si>
  <si>
    <t>S2</t>
  </si>
  <si>
    <t>- Siphon de sol Inox 300x300 mm</t>
  </si>
  <si>
    <t>C1</t>
  </si>
  <si>
    <t>- Caniveau inox 452 x 432 mm</t>
  </si>
  <si>
    <t>C2</t>
  </si>
  <si>
    <t>- Caniveau inox 852 x 432 mm</t>
  </si>
  <si>
    <t>V1</t>
  </si>
  <si>
    <t>- Vidoir grille porte cruche en inox + Lave bassin</t>
  </si>
  <si>
    <t>PL</t>
  </si>
  <si>
    <t>- Poste de lavage et de désinfection (+ bidon de produit détergeant)</t>
  </si>
  <si>
    <t>RL</t>
  </si>
  <si>
    <t xml:space="preserve">- Combiné de prélavage mural avec mélangeur mural </t>
  </si>
  <si>
    <t>LM</t>
  </si>
  <si>
    <t>- Lave mains à commande manuelle + Savon liquide + Papier à usage unique</t>
  </si>
  <si>
    <t>DD</t>
  </si>
  <si>
    <t>- Distributeur de savon liquide + Distributeur de papier à usage unique</t>
  </si>
  <si>
    <t>DP</t>
  </si>
  <si>
    <t>- Distributeur de papier WC, diam 23cm, à clé</t>
  </si>
  <si>
    <t>EM</t>
  </si>
  <si>
    <t>- Distributeur d’essuie-mains mural (feuille à feuille) en inox avec serrure</t>
  </si>
  <si>
    <t>- Distributeur de savon liquide</t>
  </si>
  <si>
    <t>- Patère deux suspentes</t>
  </si>
  <si>
    <t>RP</t>
  </si>
  <si>
    <t>- Robinet de puisage à clé</t>
  </si>
  <si>
    <t>RP1</t>
  </si>
  <si>
    <t>- Robinet de puisage dans les patios et espace vert + Regard PVC + Réseaux</t>
  </si>
  <si>
    <t>L1-L2
M1-M2</t>
  </si>
  <si>
    <t>- Miroir selon lavabo</t>
  </si>
  <si>
    <t>BR</t>
  </si>
  <si>
    <t>- Bac de rétention carré de 450 L  (local 49 : huiles usées)</t>
  </si>
  <si>
    <t>TOTAL APPAREILS SANITAIRES</t>
  </si>
  <si>
    <t>ATTENTES SPECIFIQUES</t>
  </si>
  <si>
    <t>X1</t>
  </si>
  <si>
    <t>- Attente EF ou EU pour machine à laver, fontaine à eau ou Attente Cuisiniste (Cf tableau des fluides)</t>
  </si>
  <si>
    <t>X2</t>
  </si>
  <si>
    <t>- Attente Cuisiniste (EF - EC ou EF - EU) - Cf tableau des fluides</t>
  </si>
  <si>
    <t>X3</t>
  </si>
  <si>
    <t>- Attente Cuisiniste (EF - EC - EU) - Cf tableau des fluides</t>
  </si>
  <si>
    <t>X4</t>
  </si>
  <si>
    <t>- Attente Cuisiniste (EF et/ou EC - EU HT) - Cf tableau des fluides</t>
  </si>
  <si>
    <t>- Attente Condensat (EU) - Cf besoins lot clim</t>
  </si>
  <si>
    <t>TOTAL ATTENTES SPECIFIQUES</t>
  </si>
  <si>
    <t>EVACUATION DES EAUX USEES ET EAUX VANNES</t>
  </si>
  <si>
    <t>- Canalisations en PVC d'eaux usées y compris raccords, supports, fixations, …</t>
  </si>
  <si>
    <t>- Canalisations en PVC d'eaux vannes y compris raccords, supports, fixations, …</t>
  </si>
  <si>
    <t>- Attentes condensats en PVC calorifugé</t>
  </si>
  <si>
    <t>- Supportage, fixation, aérateur à membrane, etc…</t>
  </si>
  <si>
    <t>TOTAL EVACUATION DES EAUX USEES ET EAUX VANNES</t>
  </si>
  <si>
    <t>EVACUATION DES EAUX GRASSES</t>
  </si>
  <si>
    <t>- Canalisations en PVC d'eaux grasses  y compris raccords, supports, fixations, …</t>
  </si>
  <si>
    <t>- Supportage, fixation, …</t>
  </si>
  <si>
    <t>TOTAL EVACUATION DES EAUX GRASSES</t>
  </si>
  <si>
    <t>TOTAL PLOMBERIE SANITAIRE</t>
  </si>
  <si>
    <t>GAZ TECHNIQUES</t>
  </si>
  <si>
    <t>BUTANE</t>
  </si>
  <si>
    <t>- Raccordement sur cuves</t>
  </si>
  <si>
    <t>- Vanne générale cuve</t>
  </si>
  <si>
    <t>- Filtre (Jusqu'à 20 bars)</t>
  </si>
  <si>
    <t>- Détendeur (Première détente 1,5 Bar)</t>
  </si>
  <si>
    <t>- Coupleur-inverseur de source semi automatique</t>
  </si>
  <si>
    <t>- Manomètre (0 à 4 bars)</t>
  </si>
  <si>
    <t>- Vanne d'arrêt NF GAZ 1/4 tour (En cuisine et Local Gaz)</t>
  </si>
  <si>
    <t>- Vanne de coupure général "Coup de poing" sous coffret verre dormant</t>
  </si>
  <si>
    <t>- Canalisation gaz en sol + fourreaux</t>
  </si>
  <si>
    <t>- Canalisations gaz en apparent et vide sanitaire en cuivre NF GAZ écroui y compris supports, coudes, raccords et accessoires</t>
  </si>
  <si>
    <t>- Liaison équipotentielle de canalisations</t>
  </si>
  <si>
    <t>- Vanne électromagnétique asservi + Vanne by-pass 1/4 tour</t>
  </si>
  <si>
    <t>- Vanne d'isolement 1/4 tour (Equipements)</t>
  </si>
  <si>
    <t>- Robinet / Détendeur  en attente au droit des équipements (adaptée au type d'équipement à alimenter)</t>
  </si>
  <si>
    <t>- Flexible équipement inox sous coque L = 0,5m</t>
  </si>
  <si>
    <t>- Raccordements sur appareils de cuisine</t>
  </si>
  <si>
    <t>- Signalisation et protection mécanique conforme</t>
  </si>
  <si>
    <t>TOTAL GAZ TECHNIQUES</t>
  </si>
  <si>
    <t>MOYENS DE SECOURS</t>
  </si>
  <si>
    <t>EXTINCTEURS PORTATIFS fournis par un prestataire externe</t>
  </si>
  <si>
    <t>TOTAL EXTINCTEURS PORTATIFS</t>
  </si>
  <si>
    <t>BAC A SABLE</t>
  </si>
  <si>
    <t>- Seau + pelle + bac à sable</t>
  </si>
  <si>
    <t>TOTAL BAC A SABLE</t>
  </si>
  <si>
    <t>SIGNALISATION</t>
  </si>
  <si>
    <t>- Logos, …</t>
  </si>
  <si>
    <t>- Registre</t>
  </si>
  <si>
    <t>- Consignes particulières</t>
  </si>
  <si>
    <t>- Consignes générales</t>
  </si>
  <si>
    <t>- Plans d'évacuation</t>
  </si>
  <si>
    <t>- Plans d'intervention</t>
  </si>
  <si>
    <t>TOTAL SIGNALISATION</t>
  </si>
  <si>
    <t>TOTAL MOYENS DE SECOURS</t>
  </si>
  <si>
    <t>DIVERS</t>
  </si>
  <si>
    <t>- Plans d'exécution</t>
  </si>
  <si>
    <t>- Essais, Mise en service</t>
  </si>
  <si>
    <t>- DOE</t>
  </si>
  <si>
    <t>TOTAL DIVERS</t>
  </si>
  <si>
    <t>RECAPITULATIF</t>
  </si>
  <si>
    <t>MONTANT TOTAL HT</t>
  </si>
  <si>
    <t>T.V.A. 8,5 %</t>
  </si>
  <si>
    <t>MONTANT TOTAL TTC</t>
  </si>
  <si>
    <t>ENTRETIEN</t>
  </si>
  <si>
    <t>- Entretien 1ere année</t>
  </si>
  <si>
    <t>/ logement</t>
  </si>
  <si>
    <t>IND 0</t>
  </si>
  <si>
    <t>FEV 2025</t>
  </si>
  <si>
    <t>DPGF LOT 06 PB</t>
  </si>
  <si>
    <t>Décomposition Du Prix Global et Forfaitaire</t>
  </si>
  <si>
    <t>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</si>
</sst>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9"/>
      <name val="Arial"/>
      <family val="2"/>
    </font>
    <font>
      <b/>
      <sz val="16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b/>
      <u/>
      <sz val="18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26"/>
      <name val="Calibri"/>
      <family val="2"/>
      <scheme val="minor"/>
    </font>
    <font>
      <sz val="14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0">
    <xf numFmtId="0" fontId="0" fillId="0" borderId="0" xfId="0"/>
    <xf numFmtId="0" fontId="2" fillId="0" borderId="1" xfId="0" applyNumberFormat="1" applyFont="1" applyBorder="1" applyAlignment="1">
      <alignment vertical="center"/>
    </xf>
    <xf numFmtId="0" fontId="3" fillId="0" borderId="2" xfId="0" applyNumberFormat="1" applyFont="1" applyBorder="1" applyAlignment="1">
      <alignment vertical="center"/>
    </xf>
    <xf numFmtId="4" fontId="4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Border="1" applyAlignment="1">
      <alignment vertical="center"/>
    </xf>
    <xf numFmtId="4" fontId="6" fillId="0" borderId="0" xfId="0" applyNumberFormat="1" applyFont="1" applyAlignment="1" applyProtection="1">
      <alignment vertical="center"/>
      <protection hidden="1"/>
    </xf>
    <xf numFmtId="4" fontId="6" fillId="0" borderId="0" xfId="0" applyNumberFormat="1" applyFont="1" applyAlignment="1">
      <alignment vertical="center"/>
    </xf>
    <xf numFmtId="4" fontId="7" fillId="2" borderId="4" xfId="0" applyNumberFormat="1" applyFont="1" applyFill="1" applyBorder="1" applyAlignment="1">
      <alignment vertical="center"/>
    </xf>
    <xf numFmtId="4" fontId="8" fillId="2" borderId="0" xfId="0" applyNumberFormat="1" applyFont="1" applyFill="1" applyBorder="1" applyAlignment="1">
      <alignment vertical="center"/>
    </xf>
    <xf numFmtId="4" fontId="4" fillId="2" borderId="0" xfId="0" applyNumberFormat="1" applyFont="1" applyFill="1" applyBorder="1" applyAlignment="1">
      <alignment horizontal="center" vertical="center"/>
    </xf>
    <xf numFmtId="4" fontId="9" fillId="0" borderId="6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 applyProtection="1">
      <alignment vertical="center"/>
      <protection hidden="1"/>
    </xf>
    <xf numFmtId="4" fontId="4" fillId="0" borderId="0" xfId="0" applyNumberFormat="1" applyFont="1" applyAlignment="1">
      <alignment vertical="center"/>
    </xf>
    <xf numFmtId="0" fontId="12" fillId="3" borderId="1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vertical="center" wrapText="1"/>
    </xf>
    <xf numFmtId="0" fontId="12" fillId="0" borderId="17" xfId="0" applyFont="1" applyBorder="1" applyAlignment="1">
      <alignment horizontal="center" vertical="center" wrapText="1"/>
    </xf>
    <xf numFmtId="0" fontId="4" fillId="0" borderId="18" xfId="0" quotePrefix="1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164" fontId="4" fillId="0" borderId="18" xfId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4" xfId="0" applyFont="1" applyBorder="1" applyAlignment="1">
      <alignment vertical="top"/>
    </xf>
    <xf numFmtId="0" fontId="4" fillId="0" borderId="18" xfId="0" applyNumberFormat="1" applyFont="1" applyBorder="1" applyAlignment="1">
      <alignment horizontal="left" vertical="top" wrapText="1"/>
    </xf>
    <xf numFmtId="0" fontId="4" fillId="0" borderId="19" xfId="0" applyFont="1" applyBorder="1"/>
    <xf numFmtId="0" fontId="4" fillId="0" borderId="17" xfId="0" applyFont="1" applyBorder="1"/>
    <xf numFmtId="0" fontId="4" fillId="0" borderId="18" xfId="0" applyFont="1" applyBorder="1"/>
    <xf numFmtId="4" fontId="4" fillId="0" borderId="21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4" fillId="0" borderId="18" xfId="0" applyFont="1" applyBorder="1" applyAlignment="1">
      <alignment horizontal="left" wrapText="1"/>
    </xf>
    <xf numFmtId="0" fontId="4" fillId="0" borderId="19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4" fontId="4" fillId="0" borderId="18" xfId="0" applyNumberFormat="1" applyFont="1" applyBorder="1" applyAlignment="1">
      <alignment horizontal="center"/>
    </xf>
    <xf numFmtId="0" fontId="14" fillId="4" borderId="17" xfId="0" quotePrefix="1" applyFont="1" applyFill="1" applyBorder="1" applyAlignment="1">
      <alignment horizontal="center" wrapText="1"/>
    </xf>
    <xf numFmtId="0" fontId="15" fillId="4" borderId="18" xfId="0" quotePrefix="1" applyFont="1" applyFill="1" applyBorder="1" applyAlignment="1">
      <alignment horizontal="center" vertical="center" wrapText="1"/>
    </xf>
    <xf numFmtId="164" fontId="14" fillId="4" borderId="18" xfId="1" applyNumberFormat="1" applyFont="1" applyFill="1" applyBorder="1" applyAlignment="1">
      <alignment horizontal="center" wrapText="1"/>
    </xf>
    <xf numFmtId="164" fontId="14" fillId="4" borderId="20" xfId="1" applyNumberFormat="1" applyFont="1" applyFill="1" applyBorder="1" applyAlignment="1">
      <alignment horizontal="center" wrapText="1"/>
    </xf>
    <xf numFmtId="0" fontId="16" fillId="0" borderId="18" xfId="0" applyFont="1" applyBorder="1" applyAlignment="1">
      <alignment horizontal="left" wrapText="1"/>
    </xf>
    <xf numFmtId="164" fontId="4" fillId="0" borderId="18" xfId="0" applyNumberFormat="1" applyFont="1" applyBorder="1" applyAlignment="1">
      <alignment horizontal="center"/>
    </xf>
    <xf numFmtId="164" fontId="4" fillId="0" borderId="21" xfId="0" applyNumberFormat="1" applyFont="1" applyBorder="1" applyAlignment="1">
      <alignment horizontal="center"/>
    </xf>
    <xf numFmtId="0" fontId="17" fillId="5" borderId="17" xfId="0" applyFont="1" applyFill="1" applyBorder="1" applyAlignment="1">
      <alignment horizontal="right" vertical="center" wrapText="1"/>
    </xf>
    <xf numFmtId="0" fontId="17" fillId="5" borderId="18" xfId="0" applyFont="1" applyFill="1" applyBorder="1" applyAlignment="1">
      <alignment horizontal="left" vertical="center" wrapText="1"/>
    </xf>
    <xf numFmtId="164" fontId="4" fillId="5" borderId="18" xfId="1" applyNumberFormat="1" applyFont="1" applyFill="1" applyBorder="1" applyAlignment="1">
      <alignment horizontal="center" vertical="center" wrapText="1"/>
    </xf>
    <xf numFmtId="164" fontId="4" fillId="5" borderId="20" xfId="1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0" fontId="17" fillId="0" borderId="18" xfId="0" applyNumberFormat="1" applyFont="1" applyBorder="1" applyAlignment="1">
      <alignment horizontal="left" vertical="top"/>
    </xf>
    <xf numFmtId="0" fontId="12" fillId="0" borderId="4" xfId="0" applyFont="1" applyBorder="1" applyAlignment="1">
      <alignment horizontal="left"/>
    </xf>
    <xf numFmtId="0" fontId="4" fillId="0" borderId="18" xfId="0" quotePrefix="1" applyNumberFormat="1" applyFont="1" applyBorder="1" applyAlignment="1">
      <alignment horizontal="left"/>
    </xf>
    <xf numFmtId="164" fontId="18" fillId="0" borderId="18" xfId="1" applyFont="1" applyBorder="1" applyAlignment="1">
      <alignment horizontal="center"/>
    </xf>
    <xf numFmtId="164" fontId="4" fillId="0" borderId="18" xfId="1" applyNumberFormat="1" applyFont="1" applyBorder="1" applyAlignment="1">
      <alignment horizontal="center"/>
    </xf>
    <xf numFmtId="0" fontId="12" fillId="0" borderId="4" xfId="0" applyFont="1" applyFill="1" applyBorder="1" applyAlignment="1">
      <alignment horizontal="left"/>
    </xf>
    <xf numFmtId="0" fontId="4" fillId="0" borderId="18" xfId="0" quotePrefix="1" applyNumberFormat="1" applyFont="1" applyFill="1" applyBorder="1" applyAlignment="1">
      <alignment horizontal="left"/>
    </xf>
    <xf numFmtId="0" fontId="4" fillId="0" borderId="19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164" fontId="18" fillId="0" borderId="18" xfId="1" applyFont="1" applyFill="1" applyBorder="1" applyAlignment="1">
      <alignment horizontal="center"/>
    </xf>
    <xf numFmtId="164" fontId="4" fillId="0" borderId="18" xfId="1" applyNumberFormat="1" applyFont="1" applyFill="1" applyBorder="1" applyAlignment="1">
      <alignment horizontal="center"/>
    </xf>
    <xf numFmtId="0" fontId="4" fillId="0" borderId="0" xfId="0" applyFont="1" applyFill="1" applyAlignment="1">
      <alignment vertical="center" wrapText="1"/>
    </xf>
    <xf numFmtId="0" fontId="4" fillId="0" borderId="17" xfId="0" applyNumberFormat="1" applyFont="1" applyBorder="1" applyAlignment="1">
      <alignment horizontal="center"/>
    </xf>
    <xf numFmtId="0" fontId="12" fillId="6" borderId="22" xfId="0" applyFont="1" applyFill="1" applyBorder="1" applyAlignment="1">
      <alignment vertical="center"/>
    </xf>
    <xf numFmtId="0" fontId="18" fillId="6" borderId="23" xfId="0" quotePrefix="1" applyFont="1" applyFill="1" applyBorder="1" applyAlignment="1">
      <alignment horizontal="right" vertical="center" wrapText="1"/>
    </xf>
    <xf numFmtId="0" fontId="18" fillId="6" borderId="5" xfId="0" applyFont="1" applyFill="1" applyBorder="1" applyAlignment="1">
      <alignment horizontal="center" vertical="center"/>
    </xf>
    <xf numFmtId="0" fontId="18" fillId="6" borderId="24" xfId="0" quotePrefix="1" applyFont="1" applyFill="1" applyBorder="1" applyAlignment="1">
      <alignment horizontal="center" vertical="center"/>
    </xf>
    <xf numFmtId="0" fontId="18" fillId="6" borderId="23" xfId="0" quotePrefix="1" applyFont="1" applyFill="1" applyBorder="1" applyAlignment="1">
      <alignment horizontal="center" vertical="center"/>
    </xf>
    <xf numFmtId="164" fontId="18" fillId="6" borderId="23" xfId="0" quotePrefix="1" applyNumberFormat="1" applyFont="1" applyFill="1" applyBorder="1" applyAlignment="1">
      <alignment horizontal="center" vertical="center"/>
    </xf>
    <xf numFmtId="164" fontId="18" fillId="6" borderId="8" xfId="0" applyNumberFormat="1" applyFont="1" applyFill="1" applyBorder="1" applyAlignment="1">
      <alignment horizontal="center" vertical="center"/>
    </xf>
    <xf numFmtId="0" fontId="18" fillId="0" borderId="18" xfId="0" applyFont="1" applyBorder="1" applyAlignment="1">
      <alignment horizontal="right" wrapText="1"/>
    </xf>
    <xf numFmtId="0" fontId="18" fillId="0" borderId="19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164" fontId="18" fillId="0" borderId="18" xfId="0" applyNumberFormat="1" applyFont="1" applyBorder="1" applyAlignment="1">
      <alignment horizontal="center"/>
    </xf>
    <xf numFmtId="164" fontId="18" fillId="0" borderId="21" xfId="0" applyNumberFormat="1" applyFont="1" applyBorder="1" applyAlignment="1">
      <alignment horizontal="center"/>
    </xf>
    <xf numFmtId="0" fontId="17" fillId="0" borderId="18" xfId="0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left" wrapText="1"/>
    </xf>
    <xf numFmtId="49" fontId="16" fillId="0" borderId="18" xfId="0" applyNumberFormat="1" applyFont="1" applyBorder="1" applyAlignment="1">
      <alignment horizontal="left" wrapText="1"/>
    </xf>
    <xf numFmtId="49" fontId="4" fillId="0" borderId="18" xfId="0" quotePrefix="1" applyNumberFormat="1" applyFont="1" applyBorder="1" applyAlignment="1">
      <alignment horizontal="left" wrapText="1"/>
    </xf>
    <xf numFmtId="0" fontId="4" fillId="0" borderId="18" xfId="0" quotePrefix="1" applyFont="1" applyBorder="1" applyAlignment="1">
      <alignment horizontal="left" wrapText="1"/>
    </xf>
    <xf numFmtId="0" fontId="12" fillId="6" borderId="25" xfId="0" applyFont="1" applyFill="1" applyBorder="1" applyAlignment="1">
      <alignment vertical="center"/>
    </xf>
    <xf numFmtId="0" fontId="18" fillId="6" borderId="26" xfId="0" quotePrefix="1" applyFont="1" applyFill="1" applyBorder="1" applyAlignment="1">
      <alignment horizontal="right" vertical="center" wrapText="1"/>
    </xf>
    <xf numFmtId="0" fontId="18" fillId="6" borderId="27" xfId="0" applyFont="1" applyFill="1" applyBorder="1" applyAlignment="1">
      <alignment horizontal="center" vertical="center"/>
    </xf>
    <xf numFmtId="0" fontId="18" fillId="6" borderId="28" xfId="0" quotePrefix="1" applyFont="1" applyFill="1" applyBorder="1" applyAlignment="1">
      <alignment horizontal="center" vertical="center"/>
    </xf>
    <xf numFmtId="0" fontId="18" fillId="6" borderId="26" xfId="0" quotePrefix="1" applyFont="1" applyFill="1" applyBorder="1" applyAlignment="1">
      <alignment horizontal="center" vertical="center"/>
    </xf>
    <xf numFmtId="164" fontId="18" fillId="6" borderId="26" xfId="0" quotePrefix="1" applyNumberFormat="1" applyFont="1" applyFill="1" applyBorder="1" applyAlignment="1">
      <alignment horizontal="center" vertical="center"/>
    </xf>
    <xf numFmtId="164" fontId="18" fillId="6" borderId="29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top"/>
    </xf>
    <xf numFmtId="0" fontId="18" fillId="0" borderId="30" xfId="0" applyFont="1" applyBorder="1" applyAlignment="1">
      <alignment horizontal="right" wrapText="1"/>
    </xf>
    <xf numFmtId="0" fontId="18" fillId="0" borderId="31" xfId="0" applyFont="1" applyBorder="1" applyAlignment="1">
      <alignment horizontal="center"/>
    </xf>
    <xf numFmtId="0" fontId="18" fillId="0" borderId="32" xfId="0" applyFont="1" applyBorder="1" applyAlignment="1">
      <alignment horizontal="center"/>
    </xf>
    <xf numFmtId="0" fontId="18" fillId="0" borderId="30" xfId="0" applyFont="1" applyBorder="1" applyAlignment="1">
      <alignment horizontal="center"/>
    </xf>
    <xf numFmtId="164" fontId="18" fillId="0" borderId="30" xfId="0" applyNumberFormat="1" applyFont="1" applyBorder="1" applyAlignment="1">
      <alignment horizontal="center"/>
    </xf>
    <xf numFmtId="164" fontId="18" fillId="0" borderId="3" xfId="0" applyNumberFormat="1" applyFont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164" fontId="4" fillId="0" borderId="18" xfId="0" applyNumberFormat="1" applyFont="1" applyFill="1" applyBorder="1" applyAlignment="1">
      <alignment horizontal="center"/>
    </xf>
    <xf numFmtId="164" fontId="4" fillId="0" borderId="21" xfId="0" applyNumberFormat="1" applyFont="1" applyFill="1" applyBorder="1" applyAlignment="1">
      <alignment horizontal="center"/>
    </xf>
    <xf numFmtId="0" fontId="4" fillId="0" borderId="18" xfId="0" quotePrefix="1" applyFont="1" applyFill="1" applyBorder="1" applyAlignment="1">
      <alignment horizontal="left" wrapText="1"/>
    </xf>
    <xf numFmtId="0" fontId="17" fillId="0" borderId="18" xfId="0" applyFont="1" applyBorder="1" applyAlignment="1">
      <alignment wrapText="1"/>
    </xf>
    <xf numFmtId="0" fontId="7" fillId="0" borderId="4" xfId="0" applyFont="1" applyFill="1" applyBorder="1" applyAlignment="1">
      <alignment horizontal="center" vertical="center" wrapText="1"/>
    </xf>
    <xf numFmtId="0" fontId="4" fillId="0" borderId="18" xfId="0" quotePrefix="1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164" fontId="4" fillId="0" borderId="18" xfId="0" applyNumberFormat="1" applyFont="1" applyFill="1" applyBorder="1" applyAlignment="1">
      <alignment horizontal="center"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0" fontId="4" fillId="7" borderId="0" xfId="0" applyFont="1" applyFill="1" applyAlignment="1">
      <alignment vertical="center" wrapText="1"/>
    </xf>
    <xf numFmtId="0" fontId="4" fillId="0" borderId="18" xfId="0" quotePrefix="1" applyFont="1" applyFill="1" applyBorder="1" applyAlignment="1">
      <alignment vertical="center" wrapText="1"/>
    </xf>
    <xf numFmtId="164" fontId="4" fillId="0" borderId="21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18" xfId="0" quotePrefix="1" applyFont="1" applyBorder="1" applyAlignment="1">
      <alignment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164" fontId="4" fillId="0" borderId="33" xfId="0" applyNumberFormat="1" applyFont="1" applyFill="1" applyBorder="1" applyAlignment="1">
      <alignment horizontal="center" vertical="center" wrapText="1"/>
    </xf>
    <xf numFmtId="164" fontId="4" fillId="0" borderId="36" xfId="0" applyNumberFormat="1" applyFont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164" fontId="4" fillId="0" borderId="30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18" xfId="0" quotePrefix="1" applyFont="1" applyFill="1" applyBorder="1" applyAlignment="1">
      <alignment wrapText="1"/>
    </xf>
    <xf numFmtId="0" fontId="7" fillId="0" borderId="4" xfId="0" applyFont="1" applyBorder="1" applyAlignment="1">
      <alignment horizontal="center" vertical="top"/>
    </xf>
    <xf numFmtId="0" fontId="4" fillId="0" borderId="18" xfId="0" applyFont="1" applyBorder="1" applyAlignment="1">
      <alignment wrapText="1"/>
    </xf>
    <xf numFmtId="0" fontId="18" fillId="0" borderId="0" xfId="0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8" fillId="6" borderId="23" xfId="0" applyFont="1" applyFill="1" applyBorder="1" applyAlignment="1">
      <alignment horizontal="right" vertical="center" wrapText="1"/>
    </xf>
    <xf numFmtId="0" fontId="4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3" fillId="6" borderId="23" xfId="0" applyFont="1" applyFill="1" applyBorder="1" applyAlignment="1">
      <alignment horizontal="center" vertical="center" wrapText="1"/>
    </xf>
    <xf numFmtId="164" fontId="3" fillId="6" borderId="8" xfId="0" applyNumberFormat="1" applyFont="1" applyFill="1" applyBorder="1" applyAlignment="1">
      <alignment horizontal="center" vertical="center"/>
    </xf>
    <xf numFmtId="0" fontId="7" fillId="0" borderId="37" xfId="0" applyFont="1" applyBorder="1" applyAlignment="1">
      <alignment horizontal="center" vertical="top"/>
    </xf>
    <xf numFmtId="0" fontId="18" fillId="0" borderId="38" xfId="0" applyFont="1" applyBorder="1" applyAlignment="1">
      <alignment horizontal="right" wrapText="1"/>
    </xf>
    <xf numFmtId="0" fontId="12" fillId="3" borderId="4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left" vertical="center" wrapText="1"/>
    </xf>
    <xf numFmtId="0" fontId="17" fillId="3" borderId="19" xfId="0" applyFont="1" applyFill="1" applyBorder="1" applyAlignment="1">
      <alignment horizontal="left" vertical="center" wrapText="1"/>
    </xf>
    <xf numFmtId="0" fontId="17" fillId="3" borderId="17" xfId="0" applyFont="1" applyFill="1" applyBorder="1" applyAlignment="1">
      <alignment horizontal="left" vertical="center" wrapText="1"/>
    </xf>
    <xf numFmtId="164" fontId="17" fillId="3" borderId="18" xfId="0" applyNumberFormat="1" applyFont="1" applyFill="1" applyBorder="1" applyAlignment="1">
      <alignment horizontal="left" vertical="center" wrapText="1"/>
    </xf>
    <xf numFmtId="164" fontId="17" fillId="3" borderId="21" xfId="0" applyNumberFormat="1" applyFont="1" applyFill="1" applyBorder="1" applyAlignment="1">
      <alignment horizontal="left" vertical="center" wrapText="1"/>
    </xf>
    <xf numFmtId="0" fontId="19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12" fillId="0" borderId="4" xfId="0" applyFont="1" applyBorder="1" applyAlignment="1">
      <alignment horizontal="left" vertical="top"/>
    </xf>
    <xf numFmtId="0" fontId="4" fillId="0" borderId="19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4" fontId="4" fillId="0" borderId="18" xfId="0" applyNumberFormat="1" applyFont="1" applyBorder="1" applyAlignment="1">
      <alignment horizontal="left"/>
    </xf>
    <xf numFmtId="164" fontId="4" fillId="0" borderId="18" xfId="0" applyNumberFormat="1" applyFont="1" applyBorder="1" applyAlignment="1">
      <alignment horizontal="left"/>
    </xf>
    <xf numFmtId="0" fontId="4" fillId="0" borderId="18" xfId="0" quotePrefix="1" applyFont="1" applyBorder="1" applyAlignment="1">
      <alignment horizontal="left"/>
    </xf>
    <xf numFmtId="4" fontId="18" fillId="0" borderId="18" xfId="0" applyNumberFormat="1" applyFont="1" applyBorder="1" applyAlignment="1">
      <alignment horizontal="center"/>
    </xf>
    <xf numFmtId="0" fontId="12" fillId="6" borderId="24" xfId="0" applyFont="1" applyFill="1" applyBorder="1" applyAlignment="1">
      <alignment vertical="center"/>
    </xf>
    <xf numFmtId="0" fontId="7" fillId="0" borderId="17" xfId="0" applyFont="1" applyBorder="1" applyAlignment="1">
      <alignment horizontal="center" vertical="top"/>
    </xf>
    <xf numFmtId="164" fontId="18" fillId="0" borderId="39" xfId="0" applyNumberFormat="1" applyFont="1" applyBorder="1" applyAlignment="1">
      <alignment horizontal="center"/>
    </xf>
    <xf numFmtId="0" fontId="7" fillId="0" borderId="17" xfId="0" applyFont="1" applyBorder="1" applyAlignment="1">
      <alignment vertical="top"/>
    </xf>
    <xf numFmtId="0" fontId="12" fillId="0" borderId="17" xfId="0" applyFont="1" applyBorder="1" applyAlignment="1">
      <alignment horizontal="center" vertical="top"/>
    </xf>
    <xf numFmtId="0" fontId="3" fillId="0" borderId="18" xfId="0" applyNumberFormat="1" applyFont="1" applyBorder="1" applyAlignment="1">
      <alignment horizontal="center" vertical="top"/>
    </xf>
    <xf numFmtId="0" fontId="18" fillId="0" borderId="19" xfId="0" applyFont="1" applyBorder="1" applyAlignment="1">
      <alignment horizontal="center" wrapText="1"/>
    </xf>
    <xf numFmtId="0" fontId="18" fillId="0" borderId="18" xfId="0" applyNumberFormat="1" applyFont="1" applyBorder="1" applyAlignment="1">
      <alignment horizontal="center" vertical="top"/>
    </xf>
    <xf numFmtId="0" fontId="6" fillId="0" borderId="0" xfId="0" applyFont="1" applyAlignment="1">
      <alignment vertical="center"/>
    </xf>
    <xf numFmtId="0" fontId="18" fillId="0" borderId="18" xfId="0" applyFont="1" applyBorder="1" applyAlignment="1">
      <alignment horizontal="center" wrapText="1"/>
    </xf>
    <xf numFmtId="0" fontId="3" fillId="6" borderId="26" xfId="0" applyFont="1" applyFill="1" applyBorder="1" applyAlignment="1">
      <alignment horizontal="center" vertical="center" wrapText="1"/>
    </xf>
    <xf numFmtId="164" fontId="3" fillId="6" borderId="29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left" vertical="center" wrapText="1"/>
    </xf>
    <xf numFmtId="0" fontId="18" fillId="0" borderId="31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164" fontId="18" fillId="0" borderId="30" xfId="1" applyFont="1" applyBorder="1" applyAlignment="1">
      <alignment horizontal="center" vertical="center" wrapText="1"/>
    </xf>
    <xf numFmtId="164" fontId="18" fillId="0" borderId="3" xfId="1" applyFont="1" applyBorder="1" applyAlignment="1">
      <alignment horizontal="center" vertical="center" wrapText="1"/>
    </xf>
    <xf numFmtId="0" fontId="7" fillId="0" borderId="17" xfId="0" applyFont="1" applyBorder="1" applyAlignment="1">
      <alignment vertical="center"/>
    </xf>
    <xf numFmtId="0" fontId="13" fillId="3" borderId="0" xfId="0" applyFont="1" applyFill="1" applyBorder="1" applyAlignment="1">
      <alignment horizontal="center" vertical="center" wrapText="1"/>
    </xf>
    <xf numFmtId="0" fontId="20" fillId="3" borderId="19" xfId="0" applyFont="1" applyFill="1" applyBorder="1" applyAlignment="1">
      <alignment vertical="center" wrapText="1"/>
    </xf>
    <xf numFmtId="0" fontId="17" fillId="3" borderId="17" xfId="0" applyFont="1" applyFill="1" applyBorder="1" applyAlignment="1">
      <alignment vertical="center" wrapText="1"/>
    </xf>
    <xf numFmtId="0" fontId="17" fillId="3" borderId="18" xfId="0" applyFont="1" applyFill="1" applyBorder="1" applyAlignment="1">
      <alignment vertical="center" wrapText="1"/>
    </xf>
    <xf numFmtId="0" fontId="20" fillId="3" borderId="18" xfId="0" applyFont="1" applyFill="1" applyBorder="1" applyAlignment="1">
      <alignment vertical="center" wrapText="1"/>
    </xf>
    <xf numFmtId="0" fontId="20" fillId="3" borderId="21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vertical="center" wrapText="1"/>
    </xf>
    <xf numFmtId="0" fontId="3" fillId="0" borderId="18" xfId="0" quotePrefix="1" applyFont="1" applyBorder="1" applyAlignment="1">
      <alignment horizontal="center" vertical="center" wrapText="1"/>
    </xf>
    <xf numFmtId="0" fontId="6" fillId="0" borderId="19" xfId="0" applyFont="1" applyBorder="1" applyAlignment="1">
      <alignment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vertical="center" wrapText="1"/>
    </xf>
    <xf numFmtId="0" fontId="21" fillId="0" borderId="18" xfId="0" quotePrefix="1" applyFont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 wrapText="1"/>
    </xf>
    <xf numFmtId="164" fontId="6" fillId="0" borderId="18" xfId="1" applyFont="1" applyBorder="1" applyAlignment="1">
      <alignment horizontal="center" vertical="center" wrapText="1"/>
    </xf>
    <xf numFmtId="164" fontId="6" fillId="0" borderId="20" xfId="1" applyFont="1" applyBorder="1" applyAlignment="1">
      <alignment vertical="center" wrapText="1"/>
    </xf>
    <xf numFmtId="164" fontId="6" fillId="0" borderId="20" xfId="1" applyFont="1" applyBorder="1" applyAlignment="1">
      <alignment horizontal="center" vertical="center" wrapText="1"/>
    </xf>
    <xf numFmtId="0" fontId="21" fillId="0" borderId="18" xfId="0" applyFont="1" applyBorder="1" applyAlignment="1">
      <alignment horizontal="left" vertical="center" wrapText="1"/>
    </xf>
    <xf numFmtId="0" fontId="18" fillId="0" borderId="18" xfId="0" quotePrefix="1" applyFont="1" applyBorder="1" applyAlignment="1">
      <alignment horizontal="left" vertical="center" wrapText="1"/>
    </xf>
    <xf numFmtId="0" fontId="12" fillId="0" borderId="35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center" vertical="center" wrapText="1"/>
    </xf>
    <xf numFmtId="4" fontId="4" fillId="0" borderId="33" xfId="0" applyNumberFormat="1" applyFont="1" applyBorder="1" applyAlignment="1">
      <alignment horizontal="center" vertical="center" wrapText="1"/>
    </xf>
    <xf numFmtId="4" fontId="4" fillId="0" borderId="40" xfId="0" applyNumberFormat="1" applyFont="1" applyBorder="1" applyAlignment="1">
      <alignment horizontal="center" vertical="center" wrapText="1"/>
    </xf>
    <xf numFmtId="4" fontId="18" fillId="8" borderId="12" xfId="0" applyNumberFormat="1" applyFont="1" applyFill="1" applyBorder="1" applyAlignment="1">
      <alignment horizontal="center" vertical="center" wrapText="1"/>
    </xf>
    <xf numFmtId="4" fontId="18" fillId="8" borderId="13" xfId="0" applyNumberFormat="1" applyFont="1" applyFill="1" applyBorder="1" applyAlignment="1">
      <alignment horizontal="center" vertical="center" wrapText="1"/>
    </xf>
    <xf numFmtId="4" fontId="22" fillId="8" borderId="13" xfId="0" applyNumberFormat="1" applyFont="1" applyFill="1" applyBorder="1" applyAlignment="1">
      <alignment horizontal="center" vertical="center" wrapText="1"/>
    </xf>
    <xf numFmtId="4" fontId="22" fillId="8" borderId="16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" fontId="5" fillId="0" borderId="21" xfId="0" applyNumberFormat="1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23" fillId="0" borderId="30" xfId="0" quotePrefix="1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164" fontId="6" fillId="0" borderId="30" xfId="1" applyFont="1" applyBorder="1" applyAlignment="1">
      <alignment horizontal="center" vertical="center" wrapText="1"/>
    </xf>
    <xf numFmtId="164" fontId="6" fillId="0" borderId="41" xfId="1" applyFont="1" applyBorder="1" applyAlignment="1">
      <alignment horizontal="center" vertical="center" wrapText="1"/>
    </xf>
    <xf numFmtId="0" fontId="13" fillId="0" borderId="18" xfId="0" quotePrefix="1" applyFont="1" applyBorder="1" applyAlignment="1">
      <alignment horizontal="center" vertical="center" wrapText="1"/>
    </xf>
    <xf numFmtId="0" fontId="21" fillId="0" borderId="33" xfId="0" quotePrefix="1" applyFont="1" applyBorder="1" applyAlignment="1">
      <alignment horizontal="left" vertical="center" wrapText="1"/>
    </xf>
    <xf numFmtId="0" fontId="6" fillId="0" borderId="34" xfId="0" applyFont="1" applyBorder="1" applyAlignment="1">
      <alignment horizontal="center" vertical="center" wrapText="1"/>
    </xf>
    <xf numFmtId="164" fontId="6" fillId="0" borderId="33" xfId="1" applyFont="1" applyBorder="1" applyAlignment="1">
      <alignment horizontal="center" vertical="center" wrapText="1"/>
    </xf>
    <xf numFmtId="164" fontId="6" fillId="0" borderId="40" xfId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4" fillId="0" borderId="0" xfId="1" applyFont="1" applyAlignment="1">
      <alignment horizontal="center" vertical="center" wrapText="1"/>
    </xf>
    <xf numFmtId="164" fontId="4" fillId="0" borderId="0" xfId="1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4" fillId="9" borderId="0" xfId="0" applyFont="1" applyFill="1" applyAlignment="1">
      <alignment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4" fillId="0" borderId="33" xfId="0" quotePrefix="1" applyFont="1" applyFill="1" applyBorder="1" applyAlignment="1">
      <alignment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30" xfId="0" quotePrefix="1" applyFont="1" applyFill="1" applyBorder="1" applyAlignment="1">
      <alignment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18" fillId="6" borderId="26" xfId="0" applyFont="1" applyFill="1" applyBorder="1" applyAlignment="1">
      <alignment horizontal="right" vertical="center" wrapText="1"/>
    </xf>
    <xf numFmtId="4" fontId="18" fillId="0" borderId="30" xfId="0" applyNumberFormat="1" applyFont="1" applyBorder="1" applyAlignment="1">
      <alignment horizontal="center"/>
    </xf>
    <xf numFmtId="4" fontId="9" fillId="0" borderId="22" xfId="0" applyNumberFormat="1" applyFont="1" applyBorder="1" applyAlignment="1">
      <alignment vertical="center" wrapText="1"/>
    </xf>
    <xf numFmtId="0" fontId="14" fillId="4" borderId="19" xfId="0" applyFont="1" applyFill="1" applyBorder="1" applyAlignment="1">
      <alignment horizontal="center" wrapText="1"/>
    </xf>
    <xf numFmtId="0" fontId="4" fillId="5" borderId="19" xfId="0" applyFont="1" applyFill="1" applyBorder="1" applyAlignment="1">
      <alignment horizontal="center" vertical="center" wrapText="1"/>
    </xf>
    <xf numFmtId="164" fontId="4" fillId="0" borderId="30" xfId="1" applyFont="1" applyBorder="1" applyAlignment="1">
      <alignment horizontal="center" vertical="center" wrapText="1"/>
    </xf>
    <xf numFmtId="164" fontId="4" fillId="0" borderId="41" xfId="1" applyFont="1" applyBorder="1" applyAlignment="1">
      <alignment horizontal="center" vertical="center" wrapText="1"/>
    </xf>
    <xf numFmtId="164" fontId="14" fillId="4" borderId="17" xfId="1" applyNumberFormat="1" applyFont="1" applyFill="1" applyBorder="1" applyAlignment="1">
      <alignment horizontal="center" wrapText="1"/>
    </xf>
    <xf numFmtId="164" fontId="4" fillId="5" borderId="17" xfId="1" applyNumberFormat="1" applyFont="1" applyFill="1" applyBorder="1" applyAlignment="1">
      <alignment horizontal="center" vertical="center" wrapText="1"/>
    </xf>
    <xf numFmtId="0" fontId="22" fillId="3" borderId="12" xfId="0" applyFont="1" applyFill="1" applyBorder="1" applyAlignment="1">
      <alignment horizontal="center" vertical="center" wrapText="1"/>
    </xf>
    <xf numFmtId="0" fontId="22" fillId="3" borderId="13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 wrapText="1"/>
    </xf>
    <xf numFmtId="0" fontId="10" fillId="3" borderId="4" xfId="0" applyNumberFormat="1" applyFont="1" applyFill="1" applyBorder="1" applyAlignment="1">
      <alignment horizontal="left" vertical="center" wrapText="1"/>
    </xf>
    <xf numFmtId="0" fontId="10" fillId="3" borderId="0" xfId="0" applyNumberFormat="1" applyFont="1" applyFill="1" applyBorder="1" applyAlignment="1">
      <alignment horizontal="left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9" fillId="0" borderId="9" xfId="0" applyNumberFormat="1" applyFont="1" applyBorder="1" applyAlignment="1">
      <alignment horizontal="center" vertical="center" wrapText="1"/>
    </xf>
    <xf numFmtId="4" fontId="9" fillId="0" borderId="8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left" vertical="center" wrapText="1"/>
    </xf>
    <xf numFmtId="0" fontId="4" fillId="0" borderId="11" xfId="0" applyNumberFormat="1" applyFont="1" applyBorder="1" applyAlignment="1">
      <alignment horizontal="left" vertical="center" wrapText="1"/>
    </xf>
    <xf numFmtId="4" fontId="11" fillId="3" borderId="12" xfId="0" applyNumberFormat="1" applyFont="1" applyFill="1" applyBorder="1" applyAlignment="1">
      <alignment horizontal="center" vertical="center"/>
    </xf>
    <xf numFmtId="4" fontId="11" fillId="3" borderId="13" xfId="0" applyNumberFormat="1" applyFont="1" applyFill="1" applyBorder="1" applyAlignment="1">
      <alignment horizontal="center" vertical="center"/>
    </xf>
    <xf numFmtId="4" fontId="11" fillId="3" borderId="14" xfId="0" applyNumberFormat="1" applyFont="1" applyFill="1" applyBorder="1" applyAlignment="1">
      <alignment horizontal="center" vertical="center"/>
    </xf>
    <xf numFmtId="0" fontId="22" fillId="3" borderId="12" xfId="0" applyFont="1" applyFill="1" applyBorder="1" applyAlignment="1">
      <alignment horizontal="center" vertical="center"/>
    </xf>
    <xf numFmtId="0" fontId="22" fillId="3" borderId="13" xfId="0" applyFont="1" applyFill="1" applyBorder="1" applyAlignment="1">
      <alignment horizontal="center" vertical="center"/>
    </xf>
    <xf numFmtId="0" fontId="22" fillId="3" borderId="14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9"/>
  <sheetViews>
    <sheetView tabSelected="1" view="pageBreakPreview" zoomScaleNormal="100" zoomScaleSheetLayoutView="100" workbookViewId="0">
      <selection activeCell="B19" sqref="B19"/>
    </sheetView>
  </sheetViews>
  <sheetFormatPr baseColWidth="10" defaultColWidth="10.90625" defaultRowHeight="13" x14ac:dyDescent="0.35"/>
  <cols>
    <col min="1" max="1" width="7.6328125" style="222" customWidth="1"/>
    <col min="2" max="2" width="62.1796875" style="28" customWidth="1"/>
    <col min="3" max="3" width="6.08984375" style="28" customWidth="1"/>
    <col min="4" max="5" width="10.26953125" style="28" customWidth="1"/>
    <col min="6" max="6" width="16.26953125" style="223" customWidth="1"/>
    <col min="7" max="7" width="15.1796875" style="224" customWidth="1"/>
    <col min="8" max="8" width="10.90625" style="28"/>
    <col min="9" max="9" width="13.36328125" style="28" bestFit="1" customWidth="1"/>
    <col min="10" max="249" width="10.90625" style="28"/>
    <col min="250" max="250" width="7.6328125" style="28" customWidth="1"/>
    <col min="251" max="251" width="62.1796875" style="28" customWidth="1"/>
    <col min="252" max="252" width="6.08984375" style="28" customWidth="1"/>
    <col min="253" max="254" width="10.26953125" style="28" customWidth="1"/>
    <col min="255" max="255" width="16.26953125" style="28" customWidth="1"/>
    <col min="256" max="256" width="15.1796875" style="28" customWidth="1"/>
    <col min="257" max="257" width="13.36328125" style="28" bestFit="1" customWidth="1"/>
    <col min="258" max="258" width="14.36328125" style="28" customWidth="1"/>
    <col min="259" max="264" width="10.90625" style="28"/>
    <col min="265" max="265" width="13.36328125" style="28" bestFit="1" customWidth="1"/>
    <col min="266" max="505" width="10.90625" style="28"/>
    <col min="506" max="506" width="7.6328125" style="28" customWidth="1"/>
    <col min="507" max="507" width="62.1796875" style="28" customWidth="1"/>
    <col min="508" max="508" width="6.08984375" style="28" customWidth="1"/>
    <col min="509" max="510" width="10.26953125" style="28" customWidth="1"/>
    <col min="511" max="511" width="16.26953125" style="28" customWidth="1"/>
    <col min="512" max="512" width="15.1796875" style="28" customWidth="1"/>
    <col min="513" max="513" width="13.36328125" style="28" bestFit="1" customWidth="1"/>
    <col min="514" max="514" width="14.36328125" style="28" customWidth="1"/>
    <col min="515" max="520" width="10.90625" style="28"/>
    <col min="521" max="521" width="13.36328125" style="28" bestFit="1" customWidth="1"/>
    <col min="522" max="761" width="10.90625" style="28"/>
    <col min="762" max="762" width="7.6328125" style="28" customWidth="1"/>
    <col min="763" max="763" width="62.1796875" style="28" customWidth="1"/>
    <col min="764" max="764" width="6.08984375" style="28" customWidth="1"/>
    <col min="765" max="766" width="10.26953125" style="28" customWidth="1"/>
    <col min="767" max="767" width="16.26953125" style="28" customWidth="1"/>
    <col min="768" max="768" width="15.1796875" style="28" customWidth="1"/>
    <col min="769" max="769" width="13.36328125" style="28" bestFit="1" customWidth="1"/>
    <col min="770" max="770" width="14.36328125" style="28" customWidth="1"/>
    <col min="771" max="776" width="10.90625" style="28"/>
    <col min="777" max="777" width="13.36328125" style="28" bestFit="1" customWidth="1"/>
    <col min="778" max="1017" width="10.90625" style="28"/>
    <col min="1018" max="1018" width="7.6328125" style="28" customWidth="1"/>
    <col min="1019" max="1019" width="62.1796875" style="28" customWidth="1"/>
    <col min="1020" max="1020" width="6.08984375" style="28" customWidth="1"/>
    <col min="1021" max="1022" width="10.26953125" style="28" customWidth="1"/>
    <col min="1023" max="1023" width="16.26953125" style="28" customWidth="1"/>
    <col min="1024" max="1024" width="15.1796875" style="28" customWidth="1"/>
    <col min="1025" max="1025" width="13.36328125" style="28" bestFit="1" customWidth="1"/>
    <col min="1026" max="1026" width="14.36328125" style="28" customWidth="1"/>
    <col min="1027" max="1032" width="10.90625" style="28"/>
    <col min="1033" max="1033" width="13.36328125" style="28" bestFit="1" customWidth="1"/>
    <col min="1034" max="1273" width="10.90625" style="28"/>
    <col min="1274" max="1274" width="7.6328125" style="28" customWidth="1"/>
    <col min="1275" max="1275" width="62.1796875" style="28" customWidth="1"/>
    <col min="1276" max="1276" width="6.08984375" style="28" customWidth="1"/>
    <col min="1277" max="1278" width="10.26953125" style="28" customWidth="1"/>
    <col min="1279" max="1279" width="16.26953125" style="28" customWidth="1"/>
    <col min="1280" max="1280" width="15.1796875" style="28" customWidth="1"/>
    <col min="1281" max="1281" width="13.36328125" style="28" bestFit="1" customWidth="1"/>
    <col min="1282" max="1282" width="14.36328125" style="28" customWidth="1"/>
    <col min="1283" max="1288" width="10.90625" style="28"/>
    <col min="1289" max="1289" width="13.36328125" style="28" bestFit="1" customWidth="1"/>
    <col min="1290" max="1529" width="10.90625" style="28"/>
    <col min="1530" max="1530" width="7.6328125" style="28" customWidth="1"/>
    <col min="1531" max="1531" width="62.1796875" style="28" customWidth="1"/>
    <col min="1532" max="1532" width="6.08984375" style="28" customWidth="1"/>
    <col min="1533" max="1534" width="10.26953125" style="28" customWidth="1"/>
    <col min="1535" max="1535" width="16.26953125" style="28" customWidth="1"/>
    <col min="1536" max="1536" width="15.1796875" style="28" customWidth="1"/>
    <col min="1537" max="1537" width="13.36328125" style="28" bestFit="1" customWidth="1"/>
    <col min="1538" max="1538" width="14.36328125" style="28" customWidth="1"/>
    <col min="1539" max="1544" width="10.90625" style="28"/>
    <col min="1545" max="1545" width="13.36328125" style="28" bestFit="1" customWidth="1"/>
    <col min="1546" max="1785" width="10.90625" style="28"/>
    <col min="1786" max="1786" width="7.6328125" style="28" customWidth="1"/>
    <col min="1787" max="1787" width="62.1796875" style="28" customWidth="1"/>
    <col min="1788" max="1788" width="6.08984375" style="28" customWidth="1"/>
    <col min="1789" max="1790" width="10.26953125" style="28" customWidth="1"/>
    <col min="1791" max="1791" width="16.26953125" style="28" customWidth="1"/>
    <col min="1792" max="1792" width="15.1796875" style="28" customWidth="1"/>
    <col min="1793" max="1793" width="13.36328125" style="28" bestFit="1" customWidth="1"/>
    <col min="1794" max="1794" width="14.36328125" style="28" customWidth="1"/>
    <col min="1795" max="1800" width="10.90625" style="28"/>
    <col min="1801" max="1801" width="13.36328125" style="28" bestFit="1" customWidth="1"/>
    <col min="1802" max="2041" width="10.90625" style="28"/>
    <col min="2042" max="2042" width="7.6328125" style="28" customWidth="1"/>
    <col min="2043" max="2043" width="62.1796875" style="28" customWidth="1"/>
    <col min="2044" max="2044" width="6.08984375" style="28" customWidth="1"/>
    <col min="2045" max="2046" width="10.26953125" style="28" customWidth="1"/>
    <col min="2047" max="2047" width="16.26953125" style="28" customWidth="1"/>
    <col min="2048" max="2048" width="15.1796875" style="28" customWidth="1"/>
    <col min="2049" max="2049" width="13.36328125" style="28" bestFit="1" customWidth="1"/>
    <col min="2050" max="2050" width="14.36328125" style="28" customWidth="1"/>
    <col min="2051" max="2056" width="10.90625" style="28"/>
    <col min="2057" max="2057" width="13.36328125" style="28" bestFit="1" customWidth="1"/>
    <col min="2058" max="2297" width="10.90625" style="28"/>
    <col min="2298" max="2298" width="7.6328125" style="28" customWidth="1"/>
    <col min="2299" max="2299" width="62.1796875" style="28" customWidth="1"/>
    <col min="2300" max="2300" width="6.08984375" style="28" customWidth="1"/>
    <col min="2301" max="2302" width="10.26953125" style="28" customWidth="1"/>
    <col min="2303" max="2303" width="16.26953125" style="28" customWidth="1"/>
    <col min="2304" max="2304" width="15.1796875" style="28" customWidth="1"/>
    <col min="2305" max="2305" width="13.36328125" style="28" bestFit="1" customWidth="1"/>
    <col min="2306" max="2306" width="14.36328125" style="28" customWidth="1"/>
    <col min="2307" max="2312" width="10.90625" style="28"/>
    <col min="2313" max="2313" width="13.36328125" style="28" bestFit="1" customWidth="1"/>
    <col min="2314" max="2553" width="10.90625" style="28"/>
    <col min="2554" max="2554" width="7.6328125" style="28" customWidth="1"/>
    <col min="2555" max="2555" width="62.1796875" style="28" customWidth="1"/>
    <col min="2556" max="2556" width="6.08984375" style="28" customWidth="1"/>
    <col min="2557" max="2558" width="10.26953125" style="28" customWidth="1"/>
    <col min="2559" max="2559" width="16.26953125" style="28" customWidth="1"/>
    <col min="2560" max="2560" width="15.1796875" style="28" customWidth="1"/>
    <col min="2561" max="2561" width="13.36328125" style="28" bestFit="1" customWidth="1"/>
    <col min="2562" max="2562" width="14.36328125" style="28" customWidth="1"/>
    <col min="2563" max="2568" width="10.90625" style="28"/>
    <col min="2569" max="2569" width="13.36328125" style="28" bestFit="1" customWidth="1"/>
    <col min="2570" max="2809" width="10.90625" style="28"/>
    <col min="2810" max="2810" width="7.6328125" style="28" customWidth="1"/>
    <col min="2811" max="2811" width="62.1796875" style="28" customWidth="1"/>
    <col min="2812" max="2812" width="6.08984375" style="28" customWidth="1"/>
    <col min="2813" max="2814" width="10.26953125" style="28" customWidth="1"/>
    <col min="2815" max="2815" width="16.26953125" style="28" customWidth="1"/>
    <col min="2816" max="2816" width="15.1796875" style="28" customWidth="1"/>
    <col min="2817" max="2817" width="13.36328125" style="28" bestFit="1" customWidth="1"/>
    <col min="2818" max="2818" width="14.36328125" style="28" customWidth="1"/>
    <col min="2819" max="2824" width="10.90625" style="28"/>
    <col min="2825" max="2825" width="13.36328125" style="28" bestFit="1" customWidth="1"/>
    <col min="2826" max="3065" width="10.90625" style="28"/>
    <col min="3066" max="3066" width="7.6328125" style="28" customWidth="1"/>
    <col min="3067" max="3067" width="62.1796875" style="28" customWidth="1"/>
    <col min="3068" max="3068" width="6.08984375" style="28" customWidth="1"/>
    <col min="3069" max="3070" width="10.26953125" style="28" customWidth="1"/>
    <col min="3071" max="3071" width="16.26953125" style="28" customWidth="1"/>
    <col min="3072" max="3072" width="15.1796875" style="28" customWidth="1"/>
    <col min="3073" max="3073" width="13.36328125" style="28" bestFit="1" customWidth="1"/>
    <col min="3074" max="3074" width="14.36328125" style="28" customWidth="1"/>
    <col min="3075" max="3080" width="10.90625" style="28"/>
    <col min="3081" max="3081" width="13.36328125" style="28" bestFit="1" customWidth="1"/>
    <col min="3082" max="3321" width="10.90625" style="28"/>
    <col min="3322" max="3322" width="7.6328125" style="28" customWidth="1"/>
    <col min="3323" max="3323" width="62.1796875" style="28" customWidth="1"/>
    <col min="3324" max="3324" width="6.08984375" style="28" customWidth="1"/>
    <col min="3325" max="3326" width="10.26953125" style="28" customWidth="1"/>
    <col min="3327" max="3327" width="16.26953125" style="28" customWidth="1"/>
    <col min="3328" max="3328" width="15.1796875" style="28" customWidth="1"/>
    <col min="3329" max="3329" width="13.36328125" style="28" bestFit="1" customWidth="1"/>
    <col min="3330" max="3330" width="14.36328125" style="28" customWidth="1"/>
    <col min="3331" max="3336" width="10.90625" style="28"/>
    <col min="3337" max="3337" width="13.36328125" style="28" bestFit="1" customWidth="1"/>
    <col min="3338" max="3577" width="10.90625" style="28"/>
    <col min="3578" max="3578" width="7.6328125" style="28" customWidth="1"/>
    <col min="3579" max="3579" width="62.1796875" style="28" customWidth="1"/>
    <col min="3580" max="3580" width="6.08984375" style="28" customWidth="1"/>
    <col min="3581" max="3582" width="10.26953125" style="28" customWidth="1"/>
    <col min="3583" max="3583" width="16.26953125" style="28" customWidth="1"/>
    <col min="3584" max="3584" width="15.1796875" style="28" customWidth="1"/>
    <col min="3585" max="3585" width="13.36328125" style="28" bestFit="1" customWidth="1"/>
    <col min="3586" max="3586" width="14.36328125" style="28" customWidth="1"/>
    <col min="3587" max="3592" width="10.90625" style="28"/>
    <col min="3593" max="3593" width="13.36328125" style="28" bestFit="1" customWidth="1"/>
    <col min="3594" max="3833" width="10.90625" style="28"/>
    <col min="3834" max="3834" width="7.6328125" style="28" customWidth="1"/>
    <col min="3835" max="3835" width="62.1796875" style="28" customWidth="1"/>
    <col min="3836" max="3836" width="6.08984375" style="28" customWidth="1"/>
    <col min="3837" max="3838" width="10.26953125" style="28" customWidth="1"/>
    <col min="3839" max="3839" width="16.26953125" style="28" customWidth="1"/>
    <col min="3840" max="3840" width="15.1796875" style="28" customWidth="1"/>
    <col min="3841" max="3841" width="13.36328125" style="28" bestFit="1" customWidth="1"/>
    <col min="3842" max="3842" width="14.36328125" style="28" customWidth="1"/>
    <col min="3843" max="3848" width="10.90625" style="28"/>
    <col min="3849" max="3849" width="13.36328125" style="28" bestFit="1" customWidth="1"/>
    <col min="3850" max="4089" width="10.90625" style="28"/>
    <col min="4090" max="4090" width="7.6328125" style="28" customWidth="1"/>
    <col min="4091" max="4091" width="62.1796875" style="28" customWidth="1"/>
    <col min="4092" max="4092" width="6.08984375" style="28" customWidth="1"/>
    <col min="4093" max="4094" width="10.26953125" style="28" customWidth="1"/>
    <col min="4095" max="4095" width="16.26953125" style="28" customWidth="1"/>
    <col min="4096" max="4096" width="15.1796875" style="28" customWidth="1"/>
    <col min="4097" max="4097" width="13.36328125" style="28" bestFit="1" customWidth="1"/>
    <col min="4098" max="4098" width="14.36328125" style="28" customWidth="1"/>
    <col min="4099" max="4104" width="10.90625" style="28"/>
    <col min="4105" max="4105" width="13.36328125" style="28" bestFit="1" customWidth="1"/>
    <col min="4106" max="4345" width="10.90625" style="28"/>
    <col min="4346" max="4346" width="7.6328125" style="28" customWidth="1"/>
    <col min="4347" max="4347" width="62.1796875" style="28" customWidth="1"/>
    <col min="4348" max="4348" width="6.08984375" style="28" customWidth="1"/>
    <col min="4349" max="4350" width="10.26953125" style="28" customWidth="1"/>
    <col min="4351" max="4351" width="16.26953125" style="28" customWidth="1"/>
    <col min="4352" max="4352" width="15.1796875" style="28" customWidth="1"/>
    <col min="4353" max="4353" width="13.36328125" style="28" bestFit="1" customWidth="1"/>
    <col min="4354" max="4354" width="14.36328125" style="28" customWidth="1"/>
    <col min="4355" max="4360" width="10.90625" style="28"/>
    <col min="4361" max="4361" width="13.36328125" style="28" bestFit="1" customWidth="1"/>
    <col min="4362" max="4601" width="10.90625" style="28"/>
    <col min="4602" max="4602" width="7.6328125" style="28" customWidth="1"/>
    <col min="4603" max="4603" width="62.1796875" style="28" customWidth="1"/>
    <col min="4604" max="4604" width="6.08984375" style="28" customWidth="1"/>
    <col min="4605" max="4606" width="10.26953125" style="28" customWidth="1"/>
    <col min="4607" max="4607" width="16.26953125" style="28" customWidth="1"/>
    <col min="4608" max="4608" width="15.1796875" style="28" customWidth="1"/>
    <col min="4609" max="4609" width="13.36328125" style="28" bestFit="1" customWidth="1"/>
    <col min="4610" max="4610" width="14.36328125" style="28" customWidth="1"/>
    <col min="4611" max="4616" width="10.90625" style="28"/>
    <col min="4617" max="4617" width="13.36328125" style="28" bestFit="1" customWidth="1"/>
    <col min="4618" max="4857" width="10.90625" style="28"/>
    <col min="4858" max="4858" width="7.6328125" style="28" customWidth="1"/>
    <col min="4859" max="4859" width="62.1796875" style="28" customWidth="1"/>
    <col min="4860" max="4860" width="6.08984375" style="28" customWidth="1"/>
    <col min="4861" max="4862" width="10.26953125" style="28" customWidth="1"/>
    <col min="4863" max="4863" width="16.26953125" style="28" customWidth="1"/>
    <col min="4864" max="4864" width="15.1796875" style="28" customWidth="1"/>
    <col min="4865" max="4865" width="13.36328125" style="28" bestFit="1" customWidth="1"/>
    <col min="4866" max="4866" width="14.36328125" style="28" customWidth="1"/>
    <col min="4867" max="4872" width="10.90625" style="28"/>
    <col min="4873" max="4873" width="13.36328125" style="28" bestFit="1" customWidth="1"/>
    <col min="4874" max="5113" width="10.90625" style="28"/>
    <col min="5114" max="5114" width="7.6328125" style="28" customWidth="1"/>
    <col min="5115" max="5115" width="62.1796875" style="28" customWidth="1"/>
    <col min="5116" max="5116" width="6.08984375" style="28" customWidth="1"/>
    <col min="5117" max="5118" width="10.26953125" style="28" customWidth="1"/>
    <col min="5119" max="5119" width="16.26953125" style="28" customWidth="1"/>
    <col min="5120" max="5120" width="15.1796875" style="28" customWidth="1"/>
    <col min="5121" max="5121" width="13.36328125" style="28" bestFit="1" customWidth="1"/>
    <col min="5122" max="5122" width="14.36328125" style="28" customWidth="1"/>
    <col min="5123" max="5128" width="10.90625" style="28"/>
    <col min="5129" max="5129" width="13.36328125" style="28" bestFit="1" customWidth="1"/>
    <col min="5130" max="5369" width="10.90625" style="28"/>
    <col min="5370" max="5370" width="7.6328125" style="28" customWidth="1"/>
    <col min="5371" max="5371" width="62.1796875" style="28" customWidth="1"/>
    <col min="5372" max="5372" width="6.08984375" style="28" customWidth="1"/>
    <col min="5373" max="5374" width="10.26953125" style="28" customWidth="1"/>
    <col min="5375" max="5375" width="16.26953125" style="28" customWidth="1"/>
    <col min="5376" max="5376" width="15.1796875" style="28" customWidth="1"/>
    <col min="5377" max="5377" width="13.36328125" style="28" bestFit="1" customWidth="1"/>
    <col min="5378" max="5378" width="14.36328125" style="28" customWidth="1"/>
    <col min="5379" max="5384" width="10.90625" style="28"/>
    <col min="5385" max="5385" width="13.36328125" style="28" bestFit="1" customWidth="1"/>
    <col min="5386" max="5625" width="10.90625" style="28"/>
    <col min="5626" max="5626" width="7.6328125" style="28" customWidth="1"/>
    <col min="5627" max="5627" width="62.1796875" style="28" customWidth="1"/>
    <col min="5628" max="5628" width="6.08984375" style="28" customWidth="1"/>
    <col min="5629" max="5630" width="10.26953125" style="28" customWidth="1"/>
    <col min="5631" max="5631" width="16.26953125" style="28" customWidth="1"/>
    <col min="5632" max="5632" width="15.1796875" style="28" customWidth="1"/>
    <col min="5633" max="5633" width="13.36328125" style="28" bestFit="1" customWidth="1"/>
    <col min="5634" max="5634" width="14.36328125" style="28" customWidth="1"/>
    <col min="5635" max="5640" width="10.90625" style="28"/>
    <col min="5641" max="5641" width="13.36328125" style="28" bestFit="1" customWidth="1"/>
    <col min="5642" max="5881" width="10.90625" style="28"/>
    <col min="5882" max="5882" width="7.6328125" style="28" customWidth="1"/>
    <col min="5883" max="5883" width="62.1796875" style="28" customWidth="1"/>
    <col min="5884" max="5884" width="6.08984375" style="28" customWidth="1"/>
    <col min="5885" max="5886" width="10.26953125" style="28" customWidth="1"/>
    <col min="5887" max="5887" width="16.26953125" style="28" customWidth="1"/>
    <col min="5888" max="5888" width="15.1796875" style="28" customWidth="1"/>
    <col min="5889" max="5889" width="13.36328125" style="28" bestFit="1" customWidth="1"/>
    <col min="5890" max="5890" width="14.36328125" style="28" customWidth="1"/>
    <col min="5891" max="5896" width="10.90625" style="28"/>
    <col min="5897" max="5897" width="13.36328125" style="28" bestFit="1" customWidth="1"/>
    <col min="5898" max="6137" width="10.90625" style="28"/>
    <col min="6138" max="6138" width="7.6328125" style="28" customWidth="1"/>
    <col min="6139" max="6139" width="62.1796875" style="28" customWidth="1"/>
    <col min="6140" max="6140" width="6.08984375" style="28" customWidth="1"/>
    <col min="6141" max="6142" width="10.26953125" style="28" customWidth="1"/>
    <col min="6143" max="6143" width="16.26953125" style="28" customWidth="1"/>
    <col min="6144" max="6144" width="15.1796875" style="28" customWidth="1"/>
    <col min="6145" max="6145" width="13.36328125" style="28" bestFit="1" customWidth="1"/>
    <col min="6146" max="6146" width="14.36328125" style="28" customWidth="1"/>
    <col min="6147" max="6152" width="10.90625" style="28"/>
    <col min="6153" max="6153" width="13.36328125" style="28" bestFit="1" customWidth="1"/>
    <col min="6154" max="6393" width="10.90625" style="28"/>
    <col min="6394" max="6394" width="7.6328125" style="28" customWidth="1"/>
    <col min="6395" max="6395" width="62.1796875" style="28" customWidth="1"/>
    <col min="6396" max="6396" width="6.08984375" style="28" customWidth="1"/>
    <col min="6397" max="6398" width="10.26953125" style="28" customWidth="1"/>
    <col min="6399" max="6399" width="16.26953125" style="28" customWidth="1"/>
    <col min="6400" max="6400" width="15.1796875" style="28" customWidth="1"/>
    <col min="6401" max="6401" width="13.36328125" style="28" bestFit="1" customWidth="1"/>
    <col min="6402" max="6402" width="14.36328125" style="28" customWidth="1"/>
    <col min="6403" max="6408" width="10.90625" style="28"/>
    <col min="6409" max="6409" width="13.36328125" style="28" bestFit="1" customWidth="1"/>
    <col min="6410" max="6649" width="10.90625" style="28"/>
    <col min="6650" max="6650" width="7.6328125" style="28" customWidth="1"/>
    <col min="6651" max="6651" width="62.1796875" style="28" customWidth="1"/>
    <col min="6652" max="6652" width="6.08984375" style="28" customWidth="1"/>
    <col min="6653" max="6654" width="10.26953125" style="28" customWidth="1"/>
    <col min="6655" max="6655" width="16.26953125" style="28" customWidth="1"/>
    <col min="6656" max="6656" width="15.1796875" style="28" customWidth="1"/>
    <col min="6657" max="6657" width="13.36328125" style="28" bestFit="1" customWidth="1"/>
    <col min="6658" max="6658" width="14.36328125" style="28" customWidth="1"/>
    <col min="6659" max="6664" width="10.90625" style="28"/>
    <col min="6665" max="6665" width="13.36328125" style="28" bestFit="1" customWidth="1"/>
    <col min="6666" max="6905" width="10.90625" style="28"/>
    <col min="6906" max="6906" width="7.6328125" style="28" customWidth="1"/>
    <col min="6907" max="6907" width="62.1796875" style="28" customWidth="1"/>
    <col min="6908" max="6908" width="6.08984375" style="28" customWidth="1"/>
    <col min="6909" max="6910" width="10.26953125" style="28" customWidth="1"/>
    <col min="6911" max="6911" width="16.26953125" style="28" customWidth="1"/>
    <col min="6912" max="6912" width="15.1796875" style="28" customWidth="1"/>
    <col min="6913" max="6913" width="13.36328125" style="28" bestFit="1" customWidth="1"/>
    <col min="6914" max="6914" width="14.36328125" style="28" customWidth="1"/>
    <col min="6915" max="6920" width="10.90625" style="28"/>
    <col min="6921" max="6921" width="13.36328125" style="28" bestFit="1" customWidth="1"/>
    <col min="6922" max="7161" width="10.90625" style="28"/>
    <col min="7162" max="7162" width="7.6328125" style="28" customWidth="1"/>
    <col min="7163" max="7163" width="62.1796875" style="28" customWidth="1"/>
    <col min="7164" max="7164" width="6.08984375" style="28" customWidth="1"/>
    <col min="7165" max="7166" width="10.26953125" style="28" customWidth="1"/>
    <col min="7167" max="7167" width="16.26953125" style="28" customWidth="1"/>
    <col min="7168" max="7168" width="15.1796875" style="28" customWidth="1"/>
    <col min="7169" max="7169" width="13.36328125" style="28" bestFit="1" customWidth="1"/>
    <col min="7170" max="7170" width="14.36328125" style="28" customWidth="1"/>
    <col min="7171" max="7176" width="10.90625" style="28"/>
    <col min="7177" max="7177" width="13.36328125" style="28" bestFit="1" customWidth="1"/>
    <col min="7178" max="7417" width="10.90625" style="28"/>
    <col min="7418" max="7418" width="7.6328125" style="28" customWidth="1"/>
    <col min="7419" max="7419" width="62.1796875" style="28" customWidth="1"/>
    <col min="7420" max="7420" width="6.08984375" style="28" customWidth="1"/>
    <col min="7421" max="7422" width="10.26953125" style="28" customWidth="1"/>
    <col min="7423" max="7423" width="16.26953125" style="28" customWidth="1"/>
    <col min="7424" max="7424" width="15.1796875" style="28" customWidth="1"/>
    <col min="7425" max="7425" width="13.36328125" style="28" bestFit="1" customWidth="1"/>
    <col min="7426" max="7426" width="14.36328125" style="28" customWidth="1"/>
    <col min="7427" max="7432" width="10.90625" style="28"/>
    <col min="7433" max="7433" width="13.36328125" style="28" bestFit="1" customWidth="1"/>
    <col min="7434" max="7673" width="10.90625" style="28"/>
    <col min="7674" max="7674" width="7.6328125" style="28" customWidth="1"/>
    <col min="7675" max="7675" width="62.1796875" style="28" customWidth="1"/>
    <col min="7676" max="7676" width="6.08984375" style="28" customWidth="1"/>
    <col min="7677" max="7678" width="10.26953125" style="28" customWidth="1"/>
    <col min="7679" max="7679" width="16.26953125" style="28" customWidth="1"/>
    <col min="7680" max="7680" width="15.1796875" style="28" customWidth="1"/>
    <col min="7681" max="7681" width="13.36328125" style="28" bestFit="1" customWidth="1"/>
    <col min="7682" max="7682" width="14.36328125" style="28" customWidth="1"/>
    <col min="7683" max="7688" width="10.90625" style="28"/>
    <col min="7689" max="7689" width="13.36328125" style="28" bestFit="1" customWidth="1"/>
    <col min="7690" max="7929" width="10.90625" style="28"/>
    <col min="7930" max="7930" width="7.6328125" style="28" customWidth="1"/>
    <col min="7931" max="7931" width="62.1796875" style="28" customWidth="1"/>
    <col min="7932" max="7932" width="6.08984375" style="28" customWidth="1"/>
    <col min="7933" max="7934" width="10.26953125" style="28" customWidth="1"/>
    <col min="7935" max="7935" width="16.26953125" style="28" customWidth="1"/>
    <col min="7936" max="7936" width="15.1796875" style="28" customWidth="1"/>
    <col min="7937" max="7937" width="13.36328125" style="28" bestFit="1" customWidth="1"/>
    <col min="7938" max="7938" width="14.36328125" style="28" customWidth="1"/>
    <col min="7939" max="7944" width="10.90625" style="28"/>
    <col min="7945" max="7945" width="13.36328125" style="28" bestFit="1" customWidth="1"/>
    <col min="7946" max="8185" width="10.90625" style="28"/>
    <col min="8186" max="8186" width="7.6328125" style="28" customWidth="1"/>
    <col min="8187" max="8187" width="62.1796875" style="28" customWidth="1"/>
    <col min="8188" max="8188" width="6.08984375" style="28" customWidth="1"/>
    <col min="8189" max="8190" width="10.26953125" style="28" customWidth="1"/>
    <col min="8191" max="8191" width="16.26953125" style="28" customWidth="1"/>
    <col min="8192" max="8192" width="15.1796875" style="28" customWidth="1"/>
    <col min="8193" max="8193" width="13.36328125" style="28" bestFit="1" customWidth="1"/>
    <col min="8194" max="8194" width="14.36328125" style="28" customWidth="1"/>
    <col min="8195" max="8200" width="10.90625" style="28"/>
    <col min="8201" max="8201" width="13.36328125" style="28" bestFit="1" customWidth="1"/>
    <col min="8202" max="8441" width="10.90625" style="28"/>
    <col min="8442" max="8442" width="7.6328125" style="28" customWidth="1"/>
    <col min="8443" max="8443" width="62.1796875" style="28" customWidth="1"/>
    <col min="8444" max="8444" width="6.08984375" style="28" customWidth="1"/>
    <col min="8445" max="8446" width="10.26953125" style="28" customWidth="1"/>
    <col min="8447" max="8447" width="16.26953125" style="28" customWidth="1"/>
    <col min="8448" max="8448" width="15.1796875" style="28" customWidth="1"/>
    <col min="8449" max="8449" width="13.36328125" style="28" bestFit="1" customWidth="1"/>
    <col min="8450" max="8450" width="14.36328125" style="28" customWidth="1"/>
    <col min="8451" max="8456" width="10.90625" style="28"/>
    <col min="8457" max="8457" width="13.36328125" style="28" bestFit="1" customWidth="1"/>
    <col min="8458" max="8697" width="10.90625" style="28"/>
    <col min="8698" max="8698" width="7.6328125" style="28" customWidth="1"/>
    <col min="8699" max="8699" width="62.1796875" style="28" customWidth="1"/>
    <col min="8700" max="8700" width="6.08984375" style="28" customWidth="1"/>
    <col min="8701" max="8702" width="10.26953125" style="28" customWidth="1"/>
    <col min="8703" max="8703" width="16.26953125" style="28" customWidth="1"/>
    <col min="8704" max="8704" width="15.1796875" style="28" customWidth="1"/>
    <col min="8705" max="8705" width="13.36328125" style="28" bestFit="1" customWidth="1"/>
    <col min="8706" max="8706" width="14.36328125" style="28" customWidth="1"/>
    <col min="8707" max="8712" width="10.90625" style="28"/>
    <col min="8713" max="8713" width="13.36328125" style="28" bestFit="1" customWidth="1"/>
    <col min="8714" max="8953" width="10.90625" style="28"/>
    <col min="8954" max="8954" width="7.6328125" style="28" customWidth="1"/>
    <col min="8955" max="8955" width="62.1796875" style="28" customWidth="1"/>
    <col min="8956" max="8956" width="6.08984375" style="28" customWidth="1"/>
    <col min="8957" max="8958" width="10.26953125" style="28" customWidth="1"/>
    <col min="8959" max="8959" width="16.26953125" style="28" customWidth="1"/>
    <col min="8960" max="8960" width="15.1796875" style="28" customWidth="1"/>
    <col min="8961" max="8961" width="13.36328125" style="28" bestFit="1" customWidth="1"/>
    <col min="8962" max="8962" width="14.36328125" style="28" customWidth="1"/>
    <col min="8963" max="8968" width="10.90625" style="28"/>
    <col min="8969" max="8969" width="13.36328125" style="28" bestFit="1" customWidth="1"/>
    <col min="8970" max="9209" width="10.90625" style="28"/>
    <col min="9210" max="9210" width="7.6328125" style="28" customWidth="1"/>
    <col min="9211" max="9211" width="62.1796875" style="28" customWidth="1"/>
    <col min="9212" max="9212" width="6.08984375" style="28" customWidth="1"/>
    <col min="9213" max="9214" width="10.26953125" style="28" customWidth="1"/>
    <col min="9215" max="9215" width="16.26953125" style="28" customWidth="1"/>
    <col min="9216" max="9216" width="15.1796875" style="28" customWidth="1"/>
    <col min="9217" max="9217" width="13.36328125" style="28" bestFit="1" customWidth="1"/>
    <col min="9218" max="9218" width="14.36328125" style="28" customWidth="1"/>
    <col min="9219" max="9224" width="10.90625" style="28"/>
    <col min="9225" max="9225" width="13.36328125" style="28" bestFit="1" customWidth="1"/>
    <col min="9226" max="9465" width="10.90625" style="28"/>
    <col min="9466" max="9466" width="7.6328125" style="28" customWidth="1"/>
    <col min="9467" max="9467" width="62.1796875" style="28" customWidth="1"/>
    <col min="9468" max="9468" width="6.08984375" style="28" customWidth="1"/>
    <col min="9469" max="9470" width="10.26953125" style="28" customWidth="1"/>
    <col min="9471" max="9471" width="16.26953125" style="28" customWidth="1"/>
    <col min="9472" max="9472" width="15.1796875" style="28" customWidth="1"/>
    <col min="9473" max="9473" width="13.36328125" style="28" bestFit="1" customWidth="1"/>
    <col min="9474" max="9474" width="14.36328125" style="28" customWidth="1"/>
    <col min="9475" max="9480" width="10.90625" style="28"/>
    <col min="9481" max="9481" width="13.36328125" style="28" bestFit="1" customWidth="1"/>
    <col min="9482" max="9721" width="10.90625" style="28"/>
    <col min="9722" max="9722" width="7.6328125" style="28" customWidth="1"/>
    <col min="9723" max="9723" width="62.1796875" style="28" customWidth="1"/>
    <col min="9724" max="9724" width="6.08984375" style="28" customWidth="1"/>
    <col min="9725" max="9726" width="10.26953125" style="28" customWidth="1"/>
    <col min="9727" max="9727" width="16.26953125" style="28" customWidth="1"/>
    <col min="9728" max="9728" width="15.1796875" style="28" customWidth="1"/>
    <col min="9729" max="9729" width="13.36328125" style="28" bestFit="1" customWidth="1"/>
    <col min="9730" max="9730" width="14.36328125" style="28" customWidth="1"/>
    <col min="9731" max="9736" width="10.90625" style="28"/>
    <col min="9737" max="9737" width="13.36328125" style="28" bestFit="1" customWidth="1"/>
    <col min="9738" max="9977" width="10.90625" style="28"/>
    <col min="9978" max="9978" width="7.6328125" style="28" customWidth="1"/>
    <col min="9979" max="9979" width="62.1796875" style="28" customWidth="1"/>
    <col min="9980" max="9980" width="6.08984375" style="28" customWidth="1"/>
    <col min="9981" max="9982" width="10.26953125" style="28" customWidth="1"/>
    <col min="9983" max="9983" width="16.26953125" style="28" customWidth="1"/>
    <col min="9984" max="9984" width="15.1796875" style="28" customWidth="1"/>
    <col min="9985" max="9985" width="13.36328125" style="28" bestFit="1" customWidth="1"/>
    <col min="9986" max="9986" width="14.36328125" style="28" customWidth="1"/>
    <col min="9987" max="9992" width="10.90625" style="28"/>
    <col min="9993" max="9993" width="13.36328125" style="28" bestFit="1" customWidth="1"/>
    <col min="9994" max="10233" width="10.90625" style="28"/>
    <col min="10234" max="10234" width="7.6328125" style="28" customWidth="1"/>
    <col min="10235" max="10235" width="62.1796875" style="28" customWidth="1"/>
    <col min="10236" max="10236" width="6.08984375" style="28" customWidth="1"/>
    <col min="10237" max="10238" width="10.26953125" style="28" customWidth="1"/>
    <col min="10239" max="10239" width="16.26953125" style="28" customWidth="1"/>
    <col min="10240" max="10240" width="15.1796875" style="28" customWidth="1"/>
    <col min="10241" max="10241" width="13.36328125" style="28" bestFit="1" customWidth="1"/>
    <col min="10242" max="10242" width="14.36328125" style="28" customWidth="1"/>
    <col min="10243" max="10248" width="10.90625" style="28"/>
    <col min="10249" max="10249" width="13.36328125" style="28" bestFit="1" customWidth="1"/>
    <col min="10250" max="10489" width="10.90625" style="28"/>
    <col min="10490" max="10490" width="7.6328125" style="28" customWidth="1"/>
    <col min="10491" max="10491" width="62.1796875" style="28" customWidth="1"/>
    <col min="10492" max="10492" width="6.08984375" style="28" customWidth="1"/>
    <col min="10493" max="10494" width="10.26953125" style="28" customWidth="1"/>
    <col min="10495" max="10495" width="16.26953125" style="28" customWidth="1"/>
    <col min="10496" max="10496" width="15.1796875" style="28" customWidth="1"/>
    <col min="10497" max="10497" width="13.36328125" style="28" bestFit="1" customWidth="1"/>
    <col min="10498" max="10498" width="14.36328125" style="28" customWidth="1"/>
    <col min="10499" max="10504" width="10.90625" style="28"/>
    <col min="10505" max="10505" width="13.36328125" style="28" bestFit="1" customWidth="1"/>
    <col min="10506" max="10745" width="10.90625" style="28"/>
    <col min="10746" max="10746" width="7.6328125" style="28" customWidth="1"/>
    <col min="10747" max="10747" width="62.1796875" style="28" customWidth="1"/>
    <col min="10748" max="10748" width="6.08984375" style="28" customWidth="1"/>
    <col min="10749" max="10750" width="10.26953125" style="28" customWidth="1"/>
    <col min="10751" max="10751" width="16.26953125" style="28" customWidth="1"/>
    <col min="10752" max="10752" width="15.1796875" style="28" customWidth="1"/>
    <col min="10753" max="10753" width="13.36328125" style="28" bestFit="1" customWidth="1"/>
    <col min="10754" max="10754" width="14.36328125" style="28" customWidth="1"/>
    <col min="10755" max="10760" width="10.90625" style="28"/>
    <col min="10761" max="10761" width="13.36328125" style="28" bestFit="1" customWidth="1"/>
    <col min="10762" max="11001" width="10.90625" style="28"/>
    <col min="11002" max="11002" width="7.6328125" style="28" customWidth="1"/>
    <col min="11003" max="11003" width="62.1796875" style="28" customWidth="1"/>
    <col min="11004" max="11004" width="6.08984375" style="28" customWidth="1"/>
    <col min="11005" max="11006" width="10.26953125" style="28" customWidth="1"/>
    <col min="11007" max="11007" width="16.26953125" style="28" customWidth="1"/>
    <col min="11008" max="11008" width="15.1796875" style="28" customWidth="1"/>
    <col min="11009" max="11009" width="13.36328125" style="28" bestFit="1" customWidth="1"/>
    <col min="11010" max="11010" width="14.36328125" style="28" customWidth="1"/>
    <col min="11011" max="11016" width="10.90625" style="28"/>
    <col min="11017" max="11017" width="13.36328125" style="28" bestFit="1" customWidth="1"/>
    <col min="11018" max="11257" width="10.90625" style="28"/>
    <col min="11258" max="11258" width="7.6328125" style="28" customWidth="1"/>
    <col min="11259" max="11259" width="62.1796875" style="28" customWidth="1"/>
    <col min="11260" max="11260" width="6.08984375" style="28" customWidth="1"/>
    <col min="11261" max="11262" width="10.26953125" style="28" customWidth="1"/>
    <col min="11263" max="11263" width="16.26953125" style="28" customWidth="1"/>
    <col min="11264" max="11264" width="15.1796875" style="28" customWidth="1"/>
    <col min="11265" max="11265" width="13.36328125" style="28" bestFit="1" customWidth="1"/>
    <col min="11266" max="11266" width="14.36328125" style="28" customWidth="1"/>
    <col min="11267" max="11272" width="10.90625" style="28"/>
    <col min="11273" max="11273" width="13.36328125" style="28" bestFit="1" customWidth="1"/>
    <col min="11274" max="11513" width="10.90625" style="28"/>
    <col min="11514" max="11514" width="7.6328125" style="28" customWidth="1"/>
    <col min="11515" max="11515" width="62.1796875" style="28" customWidth="1"/>
    <col min="11516" max="11516" width="6.08984375" style="28" customWidth="1"/>
    <col min="11517" max="11518" width="10.26953125" style="28" customWidth="1"/>
    <col min="11519" max="11519" width="16.26953125" style="28" customWidth="1"/>
    <col min="11520" max="11520" width="15.1796875" style="28" customWidth="1"/>
    <col min="11521" max="11521" width="13.36328125" style="28" bestFit="1" customWidth="1"/>
    <col min="11522" max="11522" width="14.36328125" style="28" customWidth="1"/>
    <col min="11523" max="11528" width="10.90625" style="28"/>
    <col min="11529" max="11529" width="13.36328125" style="28" bestFit="1" customWidth="1"/>
    <col min="11530" max="11769" width="10.90625" style="28"/>
    <col min="11770" max="11770" width="7.6328125" style="28" customWidth="1"/>
    <col min="11771" max="11771" width="62.1796875" style="28" customWidth="1"/>
    <col min="11772" max="11772" width="6.08984375" style="28" customWidth="1"/>
    <col min="11773" max="11774" width="10.26953125" style="28" customWidth="1"/>
    <col min="11775" max="11775" width="16.26953125" style="28" customWidth="1"/>
    <col min="11776" max="11776" width="15.1796875" style="28" customWidth="1"/>
    <col min="11777" max="11777" width="13.36328125" style="28" bestFit="1" customWidth="1"/>
    <col min="11778" max="11778" width="14.36328125" style="28" customWidth="1"/>
    <col min="11779" max="11784" width="10.90625" style="28"/>
    <col min="11785" max="11785" width="13.36328125" style="28" bestFit="1" customWidth="1"/>
    <col min="11786" max="12025" width="10.90625" style="28"/>
    <col min="12026" max="12026" width="7.6328125" style="28" customWidth="1"/>
    <col min="12027" max="12027" width="62.1796875" style="28" customWidth="1"/>
    <col min="12028" max="12028" width="6.08984375" style="28" customWidth="1"/>
    <col min="12029" max="12030" width="10.26953125" style="28" customWidth="1"/>
    <col min="12031" max="12031" width="16.26953125" style="28" customWidth="1"/>
    <col min="12032" max="12032" width="15.1796875" style="28" customWidth="1"/>
    <col min="12033" max="12033" width="13.36328125" style="28" bestFit="1" customWidth="1"/>
    <col min="12034" max="12034" width="14.36328125" style="28" customWidth="1"/>
    <col min="12035" max="12040" width="10.90625" style="28"/>
    <col min="12041" max="12041" width="13.36328125" style="28" bestFit="1" customWidth="1"/>
    <col min="12042" max="12281" width="10.90625" style="28"/>
    <col min="12282" max="12282" width="7.6328125" style="28" customWidth="1"/>
    <col min="12283" max="12283" width="62.1796875" style="28" customWidth="1"/>
    <col min="12284" max="12284" width="6.08984375" style="28" customWidth="1"/>
    <col min="12285" max="12286" width="10.26953125" style="28" customWidth="1"/>
    <col min="12287" max="12287" width="16.26953125" style="28" customWidth="1"/>
    <col min="12288" max="12288" width="15.1796875" style="28" customWidth="1"/>
    <col min="12289" max="12289" width="13.36328125" style="28" bestFit="1" customWidth="1"/>
    <col min="12290" max="12290" width="14.36328125" style="28" customWidth="1"/>
    <col min="12291" max="12296" width="10.90625" style="28"/>
    <col min="12297" max="12297" width="13.36328125" style="28" bestFit="1" customWidth="1"/>
    <col min="12298" max="12537" width="10.90625" style="28"/>
    <col min="12538" max="12538" width="7.6328125" style="28" customWidth="1"/>
    <col min="12539" max="12539" width="62.1796875" style="28" customWidth="1"/>
    <col min="12540" max="12540" width="6.08984375" style="28" customWidth="1"/>
    <col min="12541" max="12542" width="10.26953125" style="28" customWidth="1"/>
    <col min="12543" max="12543" width="16.26953125" style="28" customWidth="1"/>
    <col min="12544" max="12544" width="15.1796875" style="28" customWidth="1"/>
    <col min="12545" max="12545" width="13.36328125" style="28" bestFit="1" customWidth="1"/>
    <col min="12546" max="12546" width="14.36328125" style="28" customWidth="1"/>
    <col min="12547" max="12552" width="10.90625" style="28"/>
    <col min="12553" max="12553" width="13.36328125" style="28" bestFit="1" customWidth="1"/>
    <col min="12554" max="12793" width="10.90625" style="28"/>
    <col min="12794" max="12794" width="7.6328125" style="28" customWidth="1"/>
    <col min="12795" max="12795" width="62.1796875" style="28" customWidth="1"/>
    <col min="12796" max="12796" width="6.08984375" style="28" customWidth="1"/>
    <col min="12797" max="12798" width="10.26953125" style="28" customWidth="1"/>
    <col min="12799" max="12799" width="16.26953125" style="28" customWidth="1"/>
    <col min="12800" max="12800" width="15.1796875" style="28" customWidth="1"/>
    <col min="12801" max="12801" width="13.36328125" style="28" bestFit="1" customWidth="1"/>
    <col min="12802" max="12802" width="14.36328125" style="28" customWidth="1"/>
    <col min="12803" max="12808" width="10.90625" style="28"/>
    <col min="12809" max="12809" width="13.36328125" style="28" bestFit="1" customWidth="1"/>
    <col min="12810" max="13049" width="10.90625" style="28"/>
    <col min="13050" max="13050" width="7.6328125" style="28" customWidth="1"/>
    <col min="13051" max="13051" width="62.1796875" style="28" customWidth="1"/>
    <col min="13052" max="13052" width="6.08984375" style="28" customWidth="1"/>
    <col min="13053" max="13054" width="10.26953125" style="28" customWidth="1"/>
    <col min="13055" max="13055" width="16.26953125" style="28" customWidth="1"/>
    <col min="13056" max="13056" width="15.1796875" style="28" customWidth="1"/>
    <col min="13057" max="13057" width="13.36328125" style="28" bestFit="1" customWidth="1"/>
    <col min="13058" max="13058" width="14.36328125" style="28" customWidth="1"/>
    <col min="13059" max="13064" width="10.90625" style="28"/>
    <col min="13065" max="13065" width="13.36328125" style="28" bestFit="1" customWidth="1"/>
    <col min="13066" max="13305" width="10.90625" style="28"/>
    <col min="13306" max="13306" width="7.6328125" style="28" customWidth="1"/>
    <col min="13307" max="13307" width="62.1796875" style="28" customWidth="1"/>
    <col min="13308" max="13308" width="6.08984375" style="28" customWidth="1"/>
    <col min="13309" max="13310" width="10.26953125" style="28" customWidth="1"/>
    <col min="13311" max="13311" width="16.26953125" style="28" customWidth="1"/>
    <col min="13312" max="13312" width="15.1796875" style="28" customWidth="1"/>
    <col min="13313" max="13313" width="13.36328125" style="28" bestFit="1" customWidth="1"/>
    <col min="13314" max="13314" width="14.36328125" style="28" customWidth="1"/>
    <col min="13315" max="13320" width="10.90625" style="28"/>
    <col min="13321" max="13321" width="13.36328125" style="28" bestFit="1" customWidth="1"/>
    <col min="13322" max="13561" width="10.90625" style="28"/>
    <col min="13562" max="13562" width="7.6328125" style="28" customWidth="1"/>
    <col min="13563" max="13563" width="62.1796875" style="28" customWidth="1"/>
    <col min="13564" max="13564" width="6.08984375" style="28" customWidth="1"/>
    <col min="13565" max="13566" width="10.26953125" style="28" customWidth="1"/>
    <col min="13567" max="13567" width="16.26953125" style="28" customWidth="1"/>
    <col min="13568" max="13568" width="15.1796875" style="28" customWidth="1"/>
    <col min="13569" max="13569" width="13.36328125" style="28" bestFit="1" customWidth="1"/>
    <col min="13570" max="13570" width="14.36328125" style="28" customWidth="1"/>
    <col min="13571" max="13576" width="10.90625" style="28"/>
    <col min="13577" max="13577" width="13.36328125" style="28" bestFit="1" customWidth="1"/>
    <col min="13578" max="13817" width="10.90625" style="28"/>
    <col min="13818" max="13818" width="7.6328125" style="28" customWidth="1"/>
    <col min="13819" max="13819" width="62.1796875" style="28" customWidth="1"/>
    <col min="13820" max="13820" width="6.08984375" style="28" customWidth="1"/>
    <col min="13821" max="13822" width="10.26953125" style="28" customWidth="1"/>
    <col min="13823" max="13823" width="16.26953125" style="28" customWidth="1"/>
    <col min="13824" max="13824" width="15.1796875" style="28" customWidth="1"/>
    <col min="13825" max="13825" width="13.36328125" style="28" bestFit="1" customWidth="1"/>
    <col min="13826" max="13826" width="14.36328125" style="28" customWidth="1"/>
    <col min="13827" max="13832" width="10.90625" style="28"/>
    <col min="13833" max="13833" width="13.36328125" style="28" bestFit="1" customWidth="1"/>
    <col min="13834" max="14073" width="10.90625" style="28"/>
    <col min="14074" max="14074" width="7.6328125" style="28" customWidth="1"/>
    <col min="14075" max="14075" width="62.1796875" style="28" customWidth="1"/>
    <col min="14076" max="14076" width="6.08984375" style="28" customWidth="1"/>
    <col min="14077" max="14078" width="10.26953125" style="28" customWidth="1"/>
    <col min="14079" max="14079" width="16.26953125" style="28" customWidth="1"/>
    <col min="14080" max="14080" width="15.1796875" style="28" customWidth="1"/>
    <col min="14081" max="14081" width="13.36328125" style="28" bestFit="1" customWidth="1"/>
    <col min="14082" max="14082" width="14.36328125" style="28" customWidth="1"/>
    <col min="14083" max="14088" width="10.90625" style="28"/>
    <col min="14089" max="14089" width="13.36328125" style="28" bestFit="1" customWidth="1"/>
    <col min="14090" max="14329" width="10.90625" style="28"/>
    <col min="14330" max="14330" width="7.6328125" style="28" customWidth="1"/>
    <col min="14331" max="14331" width="62.1796875" style="28" customWidth="1"/>
    <col min="14332" max="14332" width="6.08984375" style="28" customWidth="1"/>
    <col min="14333" max="14334" width="10.26953125" style="28" customWidth="1"/>
    <col min="14335" max="14335" width="16.26953125" style="28" customWidth="1"/>
    <col min="14336" max="14336" width="15.1796875" style="28" customWidth="1"/>
    <col min="14337" max="14337" width="13.36328125" style="28" bestFit="1" customWidth="1"/>
    <col min="14338" max="14338" width="14.36328125" style="28" customWidth="1"/>
    <col min="14339" max="14344" width="10.90625" style="28"/>
    <col min="14345" max="14345" width="13.36328125" style="28" bestFit="1" customWidth="1"/>
    <col min="14346" max="14585" width="10.90625" style="28"/>
    <col min="14586" max="14586" width="7.6328125" style="28" customWidth="1"/>
    <col min="14587" max="14587" width="62.1796875" style="28" customWidth="1"/>
    <col min="14588" max="14588" width="6.08984375" style="28" customWidth="1"/>
    <col min="14589" max="14590" width="10.26953125" style="28" customWidth="1"/>
    <col min="14591" max="14591" width="16.26953125" style="28" customWidth="1"/>
    <col min="14592" max="14592" width="15.1796875" style="28" customWidth="1"/>
    <col min="14593" max="14593" width="13.36328125" style="28" bestFit="1" customWidth="1"/>
    <col min="14594" max="14594" width="14.36328125" style="28" customWidth="1"/>
    <col min="14595" max="14600" width="10.90625" style="28"/>
    <col min="14601" max="14601" width="13.36328125" style="28" bestFit="1" customWidth="1"/>
    <col min="14602" max="14841" width="10.90625" style="28"/>
    <col min="14842" max="14842" width="7.6328125" style="28" customWidth="1"/>
    <col min="14843" max="14843" width="62.1796875" style="28" customWidth="1"/>
    <col min="14844" max="14844" width="6.08984375" style="28" customWidth="1"/>
    <col min="14845" max="14846" width="10.26953125" style="28" customWidth="1"/>
    <col min="14847" max="14847" width="16.26953125" style="28" customWidth="1"/>
    <col min="14848" max="14848" width="15.1796875" style="28" customWidth="1"/>
    <col min="14849" max="14849" width="13.36328125" style="28" bestFit="1" customWidth="1"/>
    <col min="14850" max="14850" width="14.36328125" style="28" customWidth="1"/>
    <col min="14851" max="14856" width="10.90625" style="28"/>
    <col min="14857" max="14857" width="13.36328125" style="28" bestFit="1" customWidth="1"/>
    <col min="14858" max="15097" width="10.90625" style="28"/>
    <col min="15098" max="15098" width="7.6328125" style="28" customWidth="1"/>
    <col min="15099" max="15099" width="62.1796875" style="28" customWidth="1"/>
    <col min="15100" max="15100" width="6.08984375" style="28" customWidth="1"/>
    <col min="15101" max="15102" width="10.26953125" style="28" customWidth="1"/>
    <col min="15103" max="15103" width="16.26953125" style="28" customWidth="1"/>
    <col min="15104" max="15104" width="15.1796875" style="28" customWidth="1"/>
    <col min="15105" max="15105" width="13.36328125" style="28" bestFit="1" customWidth="1"/>
    <col min="15106" max="15106" width="14.36328125" style="28" customWidth="1"/>
    <col min="15107" max="15112" width="10.90625" style="28"/>
    <col min="15113" max="15113" width="13.36328125" style="28" bestFit="1" customWidth="1"/>
    <col min="15114" max="15353" width="10.90625" style="28"/>
    <col min="15354" max="15354" width="7.6328125" style="28" customWidth="1"/>
    <col min="15355" max="15355" width="62.1796875" style="28" customWidth="1"/>
    <col min="15356" max="15356" width="6.08984375" style="28" customWidth="1"/>
    <col min="15357" max="15358" width="10.26953125" style="28" customWidth="1"/>
    <col min="15359" max="15359" width="16.26953125" style="28" customWidth="1"/>
    <col min="15360" max="15360" width="15.1796875" style="28" customWidth="1"/>
    <col min="15361" max="15361" width="13.36328125" style="28" bestFit="1" customWidth="1"/>
    <col min="15362" max="15362" width="14.36328125" style="28" customWidth="1"/>
    <col min="15363" max="15368" width="10.90625" style="28"/>
    <col min="15369" max="15369" width="13.36328125" style="28" bestFit="1" customWidth="1"/>
    <col min="15370" max="15609" width="10.90625" style="28"/>
    <col min="15610" max="15610" width="7.6328125" style="28" customWidth="1"/>
    <col min="15611" max="15611" width="62.1796875" style="28" customWidth="1"/>
    <col min="15612" max="15612" width="6.08984375" style="28" customWidth="1"/>
    <col min="15613" max="15614" width="10.26953125" style="28" customWidth="1"/>
    <col min="15615" max="15615" width="16.26953125" style="28" customWidth="1"/>
    <col min="15616" max="15616" width="15.1796875" style="28" customWidth="1"/>
    <col min="15617" max="15617" width="13.36328125" style="28" bestFit="1" customWidth="1"/>
    <col min="15618" max="15618" width="14.36328125" style="28" customWidth="1"/>
    <col min="15619" max="15624" width="10.90625" style="28"/>
    <col min="15625" max="15625" width="13.36328125" style="28" bestFit="1" customWidth="1"/>
    <col min="15626" max="15865" width="10.90625" style="28"/>
    <col min="15866" max="15866" width="7.6328125" style="28" customWidth="1"/>
    <col min="15867" max="15867" width="62.1796875" style="28" customWidth="1"/>
    <col min="15868" max="15868" width="6.08984375" style="28" customWidth="1"/>
    <col min="15869" max="15870" width="10.26953125" style="28" customWidth="1"/>
    <col min="15871" max="15871" width="16.26953125" style="28" customWidth="1"/>
    <col min="15872" max="15872" width="15.1796875" style="28" customWidth="1"/>
    <col min="15873" max="15873" width="13.36328125" style="28" bestFit="1" customWidth="1"/>
    <col min="15874" max="15874" width="14.36328125" style="28" customWidth="1"/>
    <col min="15875" max="15880" width="10.90625" style="28"/>
    <col min="15881" max="15881" width="13.36328125" style="28" bestFit="1" customWidth="1"/>
    <col min="15882" max="16121" width="10.90625" style="28"/>
    <col min="16122" max="16122" width="7.6328125" style="28" customWidth="1"/>
    <col min="16123" max="16123" width="62.1796875" style="28" customWidth="1"/>
    <col min="16124" max="16124" width="6.08984375" style="28" customWidth="1"/>
    <col min="16125" max="16126" width="10.26953125" style="28" customWidth="1"/>
    <col min="16127" max="16127" width="16.26953125" style="28" customWidth="1"/>
    <col min="16128" max="16128" width="15.1796875" style="28" customWidth="1"/>
    <col min="16129" max="16129" width="13.36328125" style="28" bestFit="1" customWidth="1"/>
    <col min="16130" max="16130" width="14.36328125" style="28" customWidth="1"/>
    <col min="16131" max="16136" width="10.90625" style="28"/>
    <col min="16137" max="16137" width="13.36328125" style="28" bestFit="1" customWidth="1"/>
    <col min="16138" max="16384" width="10.90625" style="28"/>
  </cols>
  <sheetData>
    <row r="1" spans="1:9" s="9" customFormat="1" ht="19.5" customHeight="1" x14ac:dyDescent="0.35">
      <c r="A1" s="1" t="s">
        <v>210</v>
      </c>
      <c r="B1" s="2"/>
      <c r="C1" s="3"/>
      <c r="D1" s="4"/>
      <c r="E1" s="5"/>
      <c r="F1" s="6"/>
      <c r="G1" s="7"/>
      <c r="H1" s="8"/>
      <c r="I1" s="8"/>
    </row>
    <row r="2" spans="1:9" s="9" customFormat="1" ht="14" customHeight="1" x14ac:dyDescent="0.35">
      <c r="A2" s="10"/>
      <c r="B2" s="11"/>
      <c r="C2" s="12"/>
      <c r="D2" s="237" t="s">
        <v>0</v>
      </c>
      <c r="E2" s="13" t="s">
        <v>209</v>
      </c>
      <c r="F2" s="14"/>
      <c r="G2" s="15" t="s">
        <v>208</v>
      </c>
      <c r="H2" s="8"/>
      <c r="I2" s="8"/>
    </row>
    <row r="3" spans="1:9" s="9" customFormat="1" ht="66.5" customHeight="1" thickBot="1" x14ac:dyDescent="0.4">
      <c r="A3" s="247" t="s">
        <v>1</v>
      </c>
      <c r="B3" s="248"/>
      <c r="C3" s="248"/>
      <c r="D3" s="249" t="s">
        <v>2</v>
      </c>
      <c r="E3" s="250"/>
      <c r="F3" s="250"/>
      <c r="G3" s="251"/>
      <c r="H3" s="8"/>
      <c r="I3" s="8"/>
    </row>
    <row r="4" spans="1:9" s="17" customFormat="1" ht="22.25" customHeight="1" thickBot="1" x14ac:dyDescent="0.4">
      <c r="A4" s="252" t="s">
        <v>211</v>
      </c>
      <c r="B4" s="253"/>
      <c r="C4" s="253"/>
      <c r="D4" s="254" t="s">
        <v>212</v>
      </c>
      <c r="E4" s="255"/>
      <c r="F4" s="255"/>
      <c r="G4" s="256"/>
      <c r="H4" s="16"/>
      <c r="I4" s="16"/>
    </row>
    <row r="5" spans="1:9" s="21" customFormat="1" ht="29.5" thickBot="1" x14ac:dyDescent="0.4">
      <c r="A5" s="18" t="s">
        <v>3</v>
      </c>
      <c r="B5" s="19" t="s">
        <v>4</v>
      </c>
      <c r="C5" s="19" t="s">
        <v>5</v>
      </c>
      <c r="D5" s="19" t="s">
        <v>6</v>
      </c>
      <c r="E5" s="19" t="s">
        <v>7</v>
      </c>
      <c r="F5" s="19" t="s">
        <v>8</v>
      </c>
      <c r="G5" s="20" t="s">
        <v>9</v>
      </c>
    </row>
    <row r="6" spans="1:9" x14ac:dyDescent="0.35">
      <c r="A6" s="22"/>
      <c r="B6" s="23"/>
      <c r="C6" s="24"/>
      <c r="D6" s="214"/>
      <c r="E6" s="121"/>
      <c r="F6" s="240"/>
      <c r="G6" s="241"/>
    </row>
    <row r="7" spans="1:9" ht="26" x14ac:dyDescent="0.3">
      <c r="A7" s="29"/>
      <c r="B7" s="30" t="s">
        <v>10</v>
      </c>
      <c r="C7" s="31"/>
      <c r="D7" s="32"/>
      <c r="E7" s="33"/>
      <c r="F7" s="33"/>
      <c r="G7" s="34"/>
    </row>
    <row r="8" spans="1:9" x14ac:dyDescent="0.3">
      <c r="A8" s="35"/>
      <c r="B8" s="36"/>
      <c r="C8" s="37"/>
      <c r="D8" s="38"/>
      <c r="E8" s="39"/>
      <c r="F8" s="40"/>
      <c r="G8" s="34"/>
    </row>
    <row r="9" spans="1:9" ht="15.5" x14ac:dyDescent="0.3">
      <c r="A9" s="41"/>
      <c r="B9" s="42" t="s">
        <v>11</v>
      </c>
      <c r="C9" s="238"/>
      <c r="D9" s="242"/>
      <c r="E9" s="43"/>
      <c r="F9" s="43"/>
      <c r="G9" s="44"/>
    </row>
    <row r="10" spans="1:9" ht="12.75" customHeight="1" x14ac:dyDescent="0.3">
      <c r="A10" s="35"/>
      <c r="B10" s="45"/>
      <c r="C10" s="37"/>
      <c r="D10" s="38"/>
      <c r="E10" s="39"/>
      <c r="F10" s="46"/>
      <c r="G10" s="47"/>
    </row>
    <row r="11" spans="1:9" s="52" customFormat="1" ht="12.75" customHeight="1" x14ac:dyDescent="0.35">
      <c r="A11" s="48"/>
      <c r="B11" s="49" t="s">
        <v>12</v>
      </c>
      <c r="C11" s="239"/>
      <c r="D11" s="243"/>
      <c r="E11" s="50"/>
      <c r="F11" s="50"/>
      <c r="G11" s="51"/>
    </row>
    <row r="12" spans="1:9" ht="12.75" customHeight="1" x14ac:dyDescent="0.3">
      <c r="A12" s="35"/>
      <c r="B12" s="53"/>
      <c r="C12" s="37"/>
      <c r="D12" s="38"/>
      <c r="E12" s="39"/>
      <c r="F12" s="46"/>
      <c r="G12" s="47"/>
    </row>
    <row r="13" spans="1:9" x14ac:dyDescent="0.3">
      <c r="A13" s="54"/>
      <c r="B13" s="55" t="s">
        <v>13</v>
      </c>
      <c r="C13" s="37" t="s">
        <v>14</v>
      </c>
      <c r="D13" s="38">
        <v>10</v>
      </c>
      <c r="E13" s="56"/>
      <c r="F13" s="57"/>
      <c r="G13" s="47">
        <f>F13*D13</f>
        <v>0</v>
      </c>
    </row>
    <row r="14" spans="1:9" x14ac:dyDescent="0.3">
      <c r="A14" s="54"/>
      <c r="B14" s="55" t="s">
        <v>15</v>
      </c>
      <c r="C14" s="37" t="s">
        <v>14</v>
      </c>
      <c r="D14" s="38">
        <v>10</v>
      </c>
      <c r="E14" s="56"/>
      <c r="F14" s="57"/>
      <c r="G14" s="47">
        <f t="shared" ref="G14:G20" si="0">F14*D14</f>
        <v>0</v>
      </c>
    </row>
    <row r="15" spans="1:9" s="64" customFormat="1" x14ac:dyDescent="0.3">
      <c r="A15" s="58"/>
      <c r="B15" s="59" t="s">
        <v>16</v>
      </c>
      <c r="C15" s="60" t="s">
        <v>5</v>
      </c>
      <c r="D15" s="61">
        <v>2</v>
      </c>
      <c r="E15" s="62"/>
      <c r="F15" s="63"/>
      <c r="G15" s="47">
        <f t="shared" si="0"/>
        <v>0</v>
      </c>
    </row>
    <row r="16" spans="1:9" x14ac:dyDescent="0.3">
      <c r="A16" s="54"/>
      <c r="B16" s="55" t="s">
        <v>17</v>
      </c>
      <c r="C16" s="37" t="s">
        <v>5</v>
      </c>
      <c r="D16" s="65">
        <v>2</v>
      </c>
      <c r="E16" s="56"/>
      <c r="F16" s="57"/>
      <c r="G16" s="47">
        <f t="shared" si="0"/>
        <v>0</v>
      </c>
    </row>
    <row r="17" spans="1:7" x14ac:dyDescent="0.3">
      <c r="A17" s="54"/>
      <c r="B17" s="55" t="s">
        <v>18</v>
      </c>
      <c r="C17" s="37" t="s">
        <v>5</v>
      </c>
      <c r="D17" s="65">
        <v>2</v>
      </c>
      <c r="E17" s="56"/>
      <c r="F17" s="57"/>
      <c r="G17" s="47">
        <f t="shared" si="0"/>
        <v>0</v>
      </c>
    </row>
    <row r="18" spans="1:7" x14ac:dyDescent="0.3">
      <c r="A18" s="54"/>
      <c r="B18" s="55" t="s">
        <v>19</v>
      </c>
      <c r="C18" s="37" t="s">
        <v>5</v>
      </c>
      <c r="D18" s="65">
        <v>2</v>
      </c>
      <c r="E18" s="56"/>
      <c r="F18" s="57"/>
      <c r="G18" s="47">
        <f t="shared" si="0"/>
        <v>0</v>
      </c>
    </row>
    <row r="19" spans="1:7" x14ac:dyDescent="0.3">
      <c r="A19" s="54"/>
      <c r="B19" s="55" t="s">
        <v>20</v>
      </c>
      <c r="C19" s="37" t="s">
        <v>5</v>
      </c>
      <c r="D19" s="65">
        <v>2</v>
      </c>
      <c r="E19" s="56"/>
      <c r="F19" s="57"/>
      <c r="G19" s="47">
        <f t="shared" si="0"/>
        <v>0</v>
      </c>
    </row>
    <row r="20" spans="1:7" x14ac:dyDescent="0.3">
      <c r="A20" s="54"/>
      <c r="B20" s="55" t="s">
        <v>21</v>
      </c>
      <c r="C20" s="37" t="s">
        <v>5</v>
      </c>
      <c r="D20" s="65">
        <v>2</v>
      </c>
      <c r="E20" s="56"/>
      <c r="F20" s="57"/>
      <c r="G20" s="47">
        <f t="shared" si="0"/>
        <v>0</v>
      </c>
    </row>
    <row r="21" spans="1:7" x14ac:dyDescent="0.3">
      <c r="A21" s="35"/>
      <c r="B21" s="36"/>
      <c r="C21" s="37"/>
      <c r="D21" s="38"/>
      <c r="E21" s="39"/>
      <c r="F21" s="46"/>
      <c r="G21" s="47"/>
    </row>
    <row r="22" spans="1:7" x14ac:dyDescent="0.35">
      <c r="A22" s="66"/>
      <c r="B22" s="67" t="s">
        <v>22</v>
      </c>
      <c r="C22" s="68"/>
      <c r="D22" s="69"/>
      <c r="E22" s="70"/>
      <c r="F22" s="71"/>
      <c r="G22" s="72">
        <f>SUM(G13:G21)</f>
        <v>0</v>
      </c>
    </row>
    <row r="23" spans="1:7" x14ac:dyDescent="0.3">
      <c r="A23" s="35"/>
      <c r="B23" s="73"/>
      <c r="C23" s="74"/>
      <c r="D23" s="75"/>
      <c r="E23" s="76"/>
      <c r="F23" s="77"/>
      <c r="G23" s="78"/>
    </row>
    <row r="24" spans="1:7" s="52" customFormat="1" ht="12.75" customHeight="1" x14ac:dyDescent="0.35">
      <c r="A24" s="48"/>
      <c r="B24" s="49" t="s">
        <v>23</v>
      </c>
      <c r="C24" s="239"/>
      <c r="D24" s="243"/>
      <c r="E24" s="50"/>
      <c r="F24" s="50"/>
      <c r="G24" s="51"/>
    </row>
    <row r="25" spans="1:7" x14ac:dyDescent="0.3">
      <c r="A25" s="35"/>
      <c r="B25" s="53"/>
      <c r="C25" s="37"/>
      <c r="D25" s="38"/>
      <c r="E25" s="56"/>
      <c r="F25" s="57"/>
      <c r="G25" s="47"/>
    </row>
    <row r="26" spans="1:7" x14ac:dyDescent="0.3">
      <c r="A26" s="35"/>
      <c r="B26" s="55" t="s">
        <v>24</v>
      </c>
      <c r="C26" s="37" t="s">
        <v>14</v>
      </c>
      <c r="D26" s="38">
        <v>220</v>
      </c>
      <c r="E26" s="56"/>
      <c r="F26" s="57"/>
      <c r="G26" s="47">
        <f>F26*D26</f>
        <v>0</v>
      </c>
    </row>
    <row r="27" spans="1:7" x14ac:dyDescent="0.3">
      <c r="A27" s="35"/>
      <c r="B27" s="55" t="s">
        <v>25</v>
      </c>
      <c r="C27" s="37" t="s">
        <v>5</v>
      </c>
      <c r="D27" s="38">
        <v>7</v>
      </c>
      <c r="E27" s="56"/>
      <c r="F27" s="57"/>
      <c r="G27" s="47">
        <f>F27*D27</f>
        <v>0</v>
      </c>
    </row>
    <row r="28" spans="1:7" x14ac:dyDescent="0.3">
      <c r="A28" s="35"/>
      <c r="B28" s="55" t="s">
        <v>26</v>
      </c>
      <c r="C28" s="37" t="s">
        <v>5</v>
      </c>
      <c r="D28" s="38">
        <v>1</v>
      </c>
      <c r="E28" s="56"/>
      <c r="F28" s="57"/>
      <c r="G28" s="47">
        <f>F28*D28</f>
        <v>0</v>
      </c>
    </row>
    <row r="29" spans="1:7" x14ac:dyDescent="0.3">
      <c r="A29" s="35"/>
      <c r="B29" s="36"/>
      <c r="C29" s="37"/>
      <c r="D29" s="38"/>
      <c r="E29" s="39"/>
      <c r="F29" s="46"/>
      <c r="G29" s="47"/>
    </row>
    <row r="30" spans="1:7" x14ac:dyDescent="0.35">
      <c r="A30" s="66"/>
      <c r="B30" s="67" t="s">
        <v>27</v>
      </c>
      <c r="C30" s="68"/>
      <c r="D30" s="69"/>
      <c r="E30" s="70"/>
      <c r="F30" s="71"/>
      <c r="G30" s="72">
        <f>SUM(G25:G29)</f>
        <v>0</v>
      </c>
    </row>
    <row r="31" spans="1:7" ht="4.75" customHeight="1" x14ac:dyDescent="0.3">
      <c r="A31" s="35"/>
      <c r="B31" s="73"/>
      <c r="C31" s="74"/>
      <c r="D31" s="75"/>
      <c r="E31" s="76"/>
      <c r="F31" s="77"/>
      <c r="G31" s="78"/>
    </row>
    <row r="32" spans="1:7" s="52" customFormat="1" ht="12.75" customHeight="1" x14ac:dyDescent="0.35">
      <c r="A32" s="48"/>
      <c r="B32" s="49" t="s">
        <v>28</v>
      </c>
      <c r="C32" s="239"/>
      <c r="D32" s="243"/>
      <c r="E32" s="50"/>
      <c r="F32" s="50"/>
      <c r="G32" s="51"/>
    </row>
    <row r="33" spans="1:7" ht="7.75" customHeight="1" x14ac:dyDescent="0.3">
      <c r="A33" s="35"/>
      <c r="B33" s="79"/>
      <c r="C33" s="37"/>
      <c r="D33" s="38"/>
      <c r="E33" s="39"/>
      <c r="F33" s="46"/>
      <c r="G33" s="47"/>
    </row>
    <row r="34" spans="1:7" x14ac:dyDescent="0.3">
      <c r="A34" s="35" t="s">
        <v>29</v>
      </c>
      <c r="B34" s="45" t="s">
        <v>30</v>
      </c>
      <c r="C34" s="37"/>
      <c r="D34" s="38"/>
      <c r="E34" s="39"/>
      <c r="F34" s="46"/>
      <c r="G34" s="47"/>
    </row>
    <row r="35" spans="1:7" x14ac:dyDescent="0.3">
      <c r="A35" s="35"/>
      <c r="B35" s="80" t="s">
        <v>31</v>
      </c>
      <c r="C35" s="37" t="s">
        <v>5</v>
      </c>
      <c r="D35" s="38">
        <v>1</v>
      </c>
      <c r="E35" s="39"/>
      <c r="F35" s="57"/>
      <c r="G35" s="47">
        <f>F35*D35</f>
        <v>0</v>
      </c>
    </row>
    <row r="36" spans="1:7" x14ac:dyDescent="0.3">
      <c r="A36" s="35"/>
      <c r="B36" s="80" t="s">
        <v>32</v>
      </c>
      <c r="C36" s="37" t="s">
        <v>5</v>
      </c>
      <c r="D36" s="38">
        <v>1</v>
      </c>
      <c r="E36" s="39"/>
      <c r="F36" s="57"/>
      <c r="G36" s="47">
        <f t="shared" ref="G36:G48" si="1">F36*D36</f>
        <v>0</v>
      </c>
    </row>
    <row r="37" spans="1:7" x14ac:dyDescent="0.3">
      <c r="A37" s="35"/>
      <c r="B37" s="45" t="s">
        <v>33</v>
      </c>
      <c r="C37" s="37"/>
      <c r="D37" s="38"/>
      <c r="E37" s="39"/>
      <c r="F37" s="57"/>
      <c r="G37" s="47"/>
    </row>
    <row r="38" spans="1:7" x14ac:dyDescent="0.3">
      <c r="A38" s="35"/>
      <c r="B38" s="81" t="s">
        <v>34</v>
      </c>
      <c r="C38" s="37"/>
      <c r="D38" s="38"/>
      <c r="E38" s="39"/>
      <c r="F38" s="57"/>
      <c r="G38" s="47"/>
    </row>
    <row r="39" spans="1:7" x14ac:dyDescent="0.3">
      <c r="A39" s="35"/>
      <c r="B39" s="80" t="s">
        <v>35</v>
      </c>
      <c r="C39" s="37" t="s">
        <v>36</v>
      </c>
      <c r="D39" s="38">
        <v>1</v>
      </c>
      <c r="E39" s="39"/>
      <c r="F39" s="57"/>
      <c r="G39" s="47">
        <f t="shared" si="1"/>
        <v>0</v>
      </c>
    </row>
    <row r="40" spans="1:7" ht="26" x14ac:dyDescent="0.3">
      <c r="A40" s="35"/>
      <c r="B40" s="82" t="s">
        <v>37</v>
      </c>
      <c r="C40" s="37" t="s">
        <v>38</v>
      </c>
      <c r="D40" s="38">
        <v>40</v>
      </c>
      <c r="E40" s="39"/>
      <c r="F40" s="57"/>
      <c r="G40" s="47">
        <f>F40*D40</f>
        <v>0</v>
      </c>
    </row>
    <row r="41" spans="1:7" ht="31" customHeight="1" x14ac:dyDescent="0.3">
      <c r="A41" s="35"/>
      <c r="B41" s="82" t="s">
        <v>39</v>
      </c>
      <c r="C41" s="37" t="s">
        <v>5</v>
      </c>
      <c r="D41" s="38">
        <f>D40/2</f>
        <v>20</v>
      </c>
      <c r="E41" s="39"/>
      <c r="F41" s="57"/>
      <c r="G41" s="47">
        <f t="shared" si="1"/>
        <v>0</v>
      </c>
    </row>
    <row r="42" spans="1:7" ht="26.5" customHeight="1" x14ac:dyDescent="0.3">
      <c r="A42" s="35"/>
      <c r="B42" s="82" t="s">
        <v>40</v>
      </c>
      <c r="C42" s="37" t="s">
        <v>14</v>
      </c>
      <c r="D42" s="38">
        <v>70</v>
      </c>
      <c r="E42" s="39"/>
      <c r="F42" s="57"/>
      <c r="G42" s="47">
        <f t="shared" si="1"/>
        <v>0</v>
      </c>
    </row>
    <row r="43" spans="1:7" ht="16" customHeight="1" x14ac:dyDescent="0.3">
      <c r="A43" s="35"/>
      <c r="B43" s="80" t="s">
        <v>41</v>
      </c>
      <c r="C43" s="37" t="s">
        <v>5</v>
      </c>
      <c r="D43" s="38">
        <v>1</v>
      </c>
      <c r="E43" s="39"/>
      <c r="F43" s="57"/>
      <c r="G43" s="47">
        <f t="shared" si="1"/>
        <v>0</v>
      </c>
    </row>
    <row r="44" spans="1:7" ht="47.4" customHeight="1" x14ac:dyDescent="0.3">
      <c r="A44" s="35"/>
      <c r="B44" s="83" t="s">
        <v>42</v>
      </c>
      <c r="C44" s="37" t="s">
        <v>36</v>
      </c>
      <c r="D44" s="38">
        <v>1</v>
      </c>
      <c r="E44" s="39"/>
      <c r="F44" s="57"/>
      <c r="G44" s="47">
        <f t="shared" si="1"/>
        <v>0</v>
      </c>
    </row>
    <row r="45" spans="1:7" x14ac:dyDescent="0.3">
      <c r="A45" s="35"/>
      <c r="B45" s="81" t="s">
        <v>43</v>
      </c>
      <c r="C45" s="37"/>
      <c r="D45" s="38"/>
      <c r="E45" s="39"/>
      <c r="F45" s="57"/>
      <c r="G45" s="47"/>
    </row>
    <row r="46" spans="1:7" ht="37.5" customHeight="1" x14ac:dyDescent="0.3">
      <c r="A46" s="35"/>
      <c r="B46" s="83" t="s">
        <v>44</v>
      </c>
      <c r="C46" s="37" t="s">
        <v>36</v>
      </c>
      <c r="D46" s="38">
        <v>1</v>
      </c>
      <c r="E46" s="39"/>
      <c r="F46" s="57"/>
      <c r="G46" s="47">
        <f t="shared" si="1"/>
        <v>0</v>
      </c>
    </row>
    <row r="47" spans="1:7" ht="9" customHeight="1" x14ac:dyDescent="0.3">
      <c r="A47" s="35"/>
      <c r="B47" s="73"/>
      <c r="C47" s="74"/>
      <c r="D47" s="38"/>
      <c r="E47" s="76"/>
      <c r="F47" s="57"/>
      <c r="G47" s="47"/>
    </row>
    <row r="48" spans="1:7" x14ac:dyDescent="0.3">
      <c r="A48" s="35"/>
      <c r="B48" s="80" t="s">
        <v>45</v>
      </c>
      <c r="C48" s="37" t="s">
        <v>5</v>
      </c>
      <c r="D48" s="38">
        <v>1</v>
      </c>
      <c r="E48" s="39"/>
      <c r="F48" s="57"/>
      <c r="G48" s="47">
        <f t="shared" si="1"/>
        <v>0</v>
      </c>
    </row>
    <row r="49" spans="1:7" x14ac:dyDescent="0.3">
      <c r="A49" s="35"/>
      <c r="B49" s="36"/>
      <c r="C49" s="37"/>
      <c r="D49" s="38"/>
      <c r="E49" s="39"/>
      <c r="F49" s="57"/>
      <c r="G49" s="47"/>
    </row>
    <row r="50" spans="1:7" x14ac:dyDescent="0.3">
      <c r="A50" s="35"/>
      <c r="B50" s="45" t="s">
        <v>46</v>
      </c>
      <c r="C50" s="37"/>
      <c r="D50" s="38"/>
      <c r="E50" s="39"/>
      <c r="F50" s="57"/>
      <c r="G50" s="47"/>
    </row>
    <row r="51" spans="1:7" x14ac:dyDescent="0.3">
      <c r="A51" s="35"/>
      <c r="B51" s="80" t="s">
        <v>35</v>
      </c>
      <c r="C51" s="37" t="s">
        <v>36</v>
      </c>
      <c r="D51" s="38">
        <v>1</v>
      </c>
      <c r="E51" s="39"/>
      <c r="F51" s="57"/>
      <c r="G51" s="47">
        <f t="shared" ref="G51:G57" si="2">F51*D51</f>
        <v>0</v>
      </c>
    </row>
    <row r="52" spans="1:7" ht="26" x14ac:dyDescent="0.3">
      <c r="A52" s="35"/>
      <c r="B52" s="82" t="s">
        <v>47</v>
      </c>
      <c r="C52" s="37" t="s">
        <v>38</v>
      </c>
      <c r="D52" s="38">
        <v>4</v>
      </c>
      <c r="E52" s="39"/>
      <c r="F52" s="57"/>
      <c r="G52" s="47">
        <f t="shared" si="2"/>
        <v>0</v>
      </c>
    </row>
    <row r="53" spans="1:7" ht="29" customHeight="1" x14ac:dyDescent="0.3">
      <c r="A53" s="35"/>
      <c r="B53" s="82" t="s">
        <v>48</v>
      </c>
      <c r="C53" s="37" t="s">
        <v>5</v>
      </c>
      <c r="D53" s="38">
        <f>D52/2</f>
        <v>2</v>
      </c>
      <c r="E53" s="39"/>
      <c r="F53" s="57"/>
      <c r="G53" s="47">
        <f t="shared" si="2"/>
        <v>0</v>
      </c>
    </row>
    <row r="54" spans="1:7" ht="19" customHeight="1" x14ac:dyDescent="0.3">
      <c r="A54" s="35"/>
      <c r="B54" s="82" t="s">
        <v>49</v>
      </c>
      <c r="C54" s="37" t="s">
        <v>14</v>
      </c>
      <c r="D54" s="38">
        <v>10</v>
      </c>
      <c r="E54" s="39"/>
      <c r="F54" s="57"/>
      <c r="G54" s="47">
        <f t="shared" si="2"/>
        <v>0</v>
      </c>
    </row>
    <row r="55" spans="1:7" ht="16" customHeight="1" x14ac:dyDescent="0.3">
      <c r="A55" s="35"/>
      <c r="B55" s="80" t="s">
        <v>41</v>
      </c>
      <c r="C55" s="37" t="s">
        <v>5</v>
      </c>
      <c r="D55" s="38">
        <v>1</v>
      </c>
      <c r="E55" s="39"/>
      <c r="F55" s="57"/>
      <c r="G55" s="47">
        <f t="shared" si="2"/>
        <v>0</v>
      </c>
    </row>
    <row r="56" spans="1:7" ht="29.5" customHeight="1" x14ac:dyDescent="0.3">
      <c r="A56" s="35"/>
      <c r="B56" s="83" t="s">
        <v>50</v>
      </c>
      <c r="C56" s="37" t="s">
        <v>5</v>
      </c>
      <c r="D56" s="38">
        <v>1</v>
      </c>
      <c r="E56" s="39"/>
      <c r="F56" s="57"/>
      <c r="G56" s="47">
        <f t="shared" si="2"/>
        <v>0</v>
      </c>
    </row>
    <row r="57" spans="1:7" ht="17.399999999999999" customHeight="1" x14ac:dyDescent="0.3">
      <c r="A57" s="35"/>
      <c r="B57" s="83" t="s">
        <v>51</v>
      </c>
      <c r="C57" s="37" t="s">
        <v>5</v>
      </c>
      <c r="D57" s="38">
        <v>1</v>
      </c>
      <c r="E57" s="39"/>
      <c r="F57" s="57"/>
      <c r="G57" s="47">
        <f t="shared" si="2"/>
        <v>0</v>
      </c>
    </row>
    <row r="58" spans="1:7" ht="7.25" customHeight="1" x14ac:dyDescent="0.3">
      <c r="A58" s="35"/>
      <c r="B58" s="73"/>
      <c r="C58" s="74"/>
      <c r="D58" s="38"/>
      <c r="E58" s="76"/>
      <c r="F58" s="57"/>
      <c r="G58" s="47"/>
    </row>
    <row r="59" spans="1:7" x14ac:dyDescent="0.3">
      <c r="A59" s="35"/>
      <c r="B59" s="80" t="s">
        <v>45</v>
      </c>
      <c r="C59" s="37" t="s">
        <v>5</v>
      </c>
      <c r="D59" s="38">
        <v>1</v>
      </c>
      <c r="E59" s="39"/>
      <c r="F59" s="57"/>
      <c r="G59" s="47">
        <f>F59*D59</f>
        <v>0</v>
      </c>
    </row>
    <row r="60" spans="1:7" x14ac:dyDescent="0.3">
      <c r="A60" s="35"/>
      <c r="B60" s="36"/>
      <c r="C60" s="37"/>
      <c r="D60" s="38"/>
      <c r="E60" s="39"/>
      <c r="F60" s="57"/>
      <c r="G60" s="47"/>
    </row>
    <row r="61" spans="1:7" ht="13.5" thickBot="1" x14ac:dyDescent="0.4">
      <c r="A61" s="84"/>
      <c r="B61" s="85" t="s">
        <v>52</v>
      </c>
      <c r="C61" s="86"/>
      <c r="D61" s="87"/>
      <c r="E61" s="88"/>
      <c r="F61" s="89"/>
      <c r="G61" s="90">
        <f>SUM(G31:G60)</f>
        <v>0</v>
      </c>
    </row>
    <row r="62" spans="1:7" ht="7.25" customHeight="1" x14ac:dyDescent="0.3">
      <c r="A62" s="91"/>
      <c r="B62" s="92"/>
      <c r="C62" s="93"/>
      <c r="D62" s="94"/>
      <c r="E62" s="95"/>
      <c r="F62" s="96"/>
      <c r="G62" s="97"/>
    </row>
    <row r="63" spans="1:7" s="52" customFormat="1" ht="12.75" customHeight="1" x14ac:dyDescent="0.35">
      <c r="A63" s="48"/>
      <c r="B63" s="49" t="s">
        <v>53</v>
      </c>
      <c r="C63" s="239"/>
      <c r="D63" s="243"/>
      <c r="E63" s="50"/>
      <c r="F63" s="50"/>
      <c r="G63" s="51"/>
    </row>
    <row r="64" spans="1:7" ht="9.75" customHeight="1" x14ac:dyDescent="0.3">
      <c r="A64" s="35"/>
      <c r="B64" s="79"/>
      <c r="C64" s="74"/>
      <c r="D64" s="75"/>
      <c r="E64" s="76"/>
      <c r="F64" s="77"/>
      <c r="G64" s="78"/>
    </row>
    <row r="65" spans="1:7" x14ac:dyDescent="0.3">
      <c r="A65" s="35"/>
      <c r="B65" s="83" t="s">
        <v>54</v>
      </c>
      <c r="C65" s="60" t="s">
        <v>55</v>
      </c>
      <c r="D65" s="61">
        <v>2</v>
      </c>
      <c r="E65" s="98"/>
      <c r="F65" s="99"/>
      <c r="G65" s="100">
        <f>D65*F65</f>
        <v>0</v>
      </c>
    </row>
    <row r="66" spans="1:7" x14ac:dyDescent="0.3">
      <c r="A66" s="35"/>
      <c r="B66" s="83"/>
      <c r="C66" s="37"/>
      <c r="D66" s="38"/>
      <c r="E66" s="39"/>
      <c r="F66" s="46"/>
      <c r="G66" s="47"/>
    </row>
    <row r="67" spans="1:7" x14ac:dyDescent="0.35">
      <c r="A67" s="66"/>
      <c r="B67" s="67" t="s">
        <v>56</v>
      </c>
      <c r="C67" s="68"/>
      <c r="D67" s="69"/>
      <c r="E67" s="70"/>
      <c r="F67" s="71"/>
      <c r="G67" s="72">
        <f>SUM(G65:G66)</f>
        <v>0</v>
      </c>
    </row>
    <row r="68" spans="1:7" ht="8.25" customHeight="1" x14ac:dyDescent="0.3">
      <c r="A68" s="35"/>
      <c r="B68" s="73"/>
      <c r="C68" s="74"/>
      <c r="D68" s="75"/>
      <c r="E68" s="76"/>
      <c r="F68" s="77"/>
      <c r="G68" s="78"/>
    </row>
    <row r="69" spans="1:7" s="52" customFormat="1" ht="12.75" customHeight="1" x14ac:dyDescent="0.35">
      <c r="A69" s="48"/>
      <c r="B69" s="49" t="s">
        <v>57</v>
      </c>
      <c r="C69" s="239"/>
      <c r="D69" s="243"/>
      <c r="E69" s="50"/>
      <c r="F69" s="50"/>
      <c r="G69" s="51"/>
    </row>
    <row r="70" spans="1:7" x14ac:dyDescent="0.3">
      <c r="A70" s="35"/>
      <c r="B70" s="79"/>
      <c r="C70" s="74"/>
      <c r="D70" s="75"/>
      <c r="E70" s="76"/>
      <c r="F70" s="77"/>
      <c r="G70" s="78"/>
    </row>
    <row r="71" spans="1:7" x14ac:dyDescent="0.3">
      <c r="A71" s="35"/>
      <c r="B71" s="45" t="s">
        <v>58</v>
      </c>
      <c r="C71" s="74"/>
      <c r="D71" s="75"/>
      <c r="E71" s="76"/>
      <c r="F71" s="77"/>
      <c r="G71" s="78"/>
    </row>
    <row r="72" spans="1:7" x14ac:dyDescent="0.3">
      <c r="A72" s="35"/>
      <c r="B72" s="45"/>
      <c r="C72" s="74"/>
      <c r="D72" s="75"/>
      <c r="E72" s="76"/>
      <c r="F72" s="77"/>
      <c r="G72" s="78"/>
    </row>
    <row r="73" spans="1:7" x14ac:dyDescent="0.3">
      <c r="A73" s="35"/>
      <c r="B73" s="101" t="s">
        <v>59</v>
      </c>
      <c r="C73" s="37" t="s">
        <v>5</v>
      </c>
      <c r="D73" s="38">
        <v>2</v>
      </c>
      <c r="E73" s="46"/>
      <c r="F73" s="77"/>
      <c r="G73" s="47">
        <f>F73*D73</f>
        <v>0</v>
      </c>
    </row>
    <row r="74" spans="1:7" x14ac:dyDescent="0.3">
      <c r="A74" s="35"/>
      <c r="B74" s="83" t="s">
        <v>60</v>
      </c>
      <c r="C74" s="37" t="s">
        <v>5</v>
      </c>
      <c r="D74" s="38">
        <v>13</v>
      </c>
      <c r="E74" s="46"/>
      <c r="F74" s="77"/>
      <c r="G74" s="47">
        <f t="shared" ref="G74:G92" si="3">F74*D74</f>
        <v>0</v>
      </c>
    </row>
    <row r="75" spans="1:7" ht="39" x14ac:dyDescent="0.3">
      <c r="A75" s="35"/>
      <c r="B75" s="83" t="s">
        <v>61</v>
      </c>
      <c r="C75" s="37" t="s">
        <v>36</v>
      </c>
      <c r="D75" s="61">
        <v>1</v>
      </c>
      <c r="E75" s="46"/>
      <c r="F75" s="77"/>
      <c r="G75" s="47">
        <f t="shared" si="3"/>
        <v>0</v>
      </c>
    </row>
    <row r="76" spans="1:7" x14ac:dyDescent="0.3">
      <c r="A76" s="35"/>
      <c r="B76" s="83" t="s">
        <v>62</v>
      </c>
      <c r="C76" s="37" t="s">
        <v>5</v>
      </c>
      <c r="D76" s="61">
        <f>D98+D99+D100+D101+D102+D105+D106+D107+D108+D109+D111+D112+D113+D118+D119+D120+D121+D136+D137+D138+D139</f>
        <v>123</v>
      </c>
      <c r="E76" s="46"/>
      <c r="F76" s="77"/>
      <c r="G76" s="47">
        <f>F76*D76</f>
        <v>0</v>
      </c>
    </row>
    <row r="77" spans="1:7" x14ac:dyDescent="0.3">
      <c r="A77" s="35"/>
      <c r="B77" s="83" t="s">
        <v>63</v>
      </c>
      <c r="C77" s="37" t="s">
        <v>36</v>
      </c>
      <c r="D77" s="38">
        <v>1</v>
      </c>
      <c r="E77" s="46"/>
      <c r="F77" s="77"/>
      <c r="G77" s="47" t="s">
        <v>64</v>
      </c>
    </row>
    <row r="78" spans="1:7" x14ac:dyDescent="0.3">
      <c r="A78" s="35"/>
      <c r="B78" s="36"/>
      <c r="C78" s="74"/>
      <c r="D78" s="38"/>
      <c r="E78" s="46"/>
      <c r="F78" s="77"/>
      <c r="G78" s="47">
        <f t="shared" si="3"/>
        <v>0</v>
      </c>
    </row>
    <row r="79" spans="1:7" x14ac:dyDescent="0.3">
      <c r="A79" s="35"/>
      <c r="B79" s="45" t="s">
        <v>65</v>
      </c>
      <c r="C79" s="74"/>
      <c r="D79" s="38"/>
      <c r="E79" s="76"/>
      <c r="F79" s="77"/>
      <c r="G79" s="47">
        <f t="shared" si="3"/>
        <v>0</v>
      </c>
    </row>
    <row r="80" spans="1:7" x14ac:dyDescent="0.3">
      <c r="A80" s="35"/>
      <c r="B80" s="45"/>
      <c r="C80" s="74"/>
      <c r="D80" s="38"/>
      <c r="E80" s="76"/>
      <c r="F80" s="77"/>
      <c r="G80" s="47">
        <f t="shared" si="3"/>
        <v>0</v>
      </c>
    </row>
    <row r="81" spans="1:7" x14ac:dyDescent="0.3">
      <c r="A81" s="35"/>
      <c r="B81" s="45" t="s">
        <v>66</v>
      </c>
      <c r="C81" s="74"/>
      <c r="D81" s="38"/>
      <c r="E81" s="76"/>
      <c r="F81" s="57"/>
      <c r="G81" s="47">
        <f>F81*D81</f>
        <v>0</v>
      </c>
    </row>
    <row r="82" spans="1:7" ht="39" customHeight="1" x14ac:dyDescent="0.3">
      <c r="A82" s="35"/>
      <c r="B82" s="83" t="s">
        <v>67</v>
      </c>
      <c r="C82" s="37" t="s">
        <v>14</v>
      </c>
      <c r="D82" s="38">
        <v>230</v>
      </c>
      <c r="E82" s="39"/>
      <c r="F82" s="57"/>
      <c r="G82" s="47">
        <f>F82*D82</f>
        <v>0</v>
      </c>
    </row>
    <row r="83" spans="1:7" ht="10.75" customHeight="1" x14ac:dyDescent="0.3">
      <c r="A83" s="35"/>
      <c r="B83" s="83"/>
      <c r="C83" s="37"/>
      <c r="D83" s="38"/>
      <c r="E83" s="39"/>
      <c r="F83" s="46"/>
      <c r="G83" s="47"/>
    </row>
    <row r="84" spans="1:7" x14ac:dyDescent="0.3">
      <c r="A84" s="35"/>
      <c r="B84" s="83" t="s">
        <v>68</v>
      </c>
      <c r="C84" s="37" t="s">
        <v>36</v>
      </c>
      <c r="D84" s="38">
        <v>8</v>
      </c>
      <c r="E84" s="39"/>
      <c r="F84" s="77"/>
      <c r="G84" s="47">
        <f t="shared" si="3"/>
        <v>0</v>
      </c>
    </row>
    <row r="85" spans="1:7" ht="39" x14ac:dyDescent="0.3">
      <c r="A85" s="35"/>
      <c r="B85" s="83" t="s">
        <v>61</v>
      </c>
      <c r="C85" s="37" t="s">
        <v>36</v>
      </c>
      <c r="D85" s="38">
        <v>1</v>
      </c>
      <c r="E85" s="39"/>
      <c r="F85" s="77"/>
      <c r="G85" s="47">
        <f t="shared" si="3"/>
        <v>0</v>
      </c>
    </row>
    <row r="86" spans="1:7" x14ac:dyDescent="0.3">
      <c r="A86" s="35"/>
      <c r="B86" s="83" t="s">
        <v>69</v>
      </c>
      <c r="C86" s="37" t="s">
        <v>36</v>
      </c>
      <c r="D86" s="38">
        <v>1</v>
      </c>
      <c r="E86" s="39"/>
      <c r="F86" s="77"/>
      <c r="G86" s="47" t="s">
        <v>64</v>
      </c>
    </row>
    <row r="87" spans="1:7" x14ac:dyDescent="0.3">
      <c r="A87" s="35"/>
      <c r="B87" s="83" t="s">
        <v>62</v>
      </c>
      <c r="C87" s="37" t="s">
        <v>5</v>
      </c>
      <c r="D87" s="61">
        <f>D102+D112+D113+D118+D137+D138+D139</f>
        <v>59</v>
      </c>
      <c r="E87" s="39"/>
      <c r="F87" s="77"/>
      <c r="G87" s="47">
        <f t="shared" si="3"/>
        <v>0</v>
      </c>
    </row>
    <row r="88" spans="1:7" ht="17.399999999999999" customHeight="1" x14ac:dyDescent="0.3">
      <c r="A88" s="35"/>
      <c r="B88" s="83" t="s">
        <v>51</v>
      </c>
      <c r="C88" s="37" t="s">
        <v>5</v>
      </c>
      <c r="D88" s="38">
        <v>1</v>
      </c>
      <c r="E88" s="39"/>
      <c r="F88" s="57"/>
      <c r="G88" s="47">
        <f t="shared" si="3"/>
        <v>0</v>
      </c>
    </row>
    <row r="89" spans="1:7" x14ac:dyDescent="0.3">
      <c r="A89" s="35"/>
      <c r="B89" s="83" t="s">
        <v>70</v>
      </c>
      <c r="C89" s="37" t="s">
        <v>5</v>
      </c>
      <c r="D89" s="38">
        <v>1</v>
      </c>
      <c r="E89" s="76"/>
      <c r="F89" s="77"/>
      <c r="G89" s="47">
        <f t="shared" si="3"/>
        <v>0</v>
      </c>
    </row>
    <row r="90" spans="1:7" x14ac:dyDescent="0.3">
      <c r="A90" s="35"/>
      <c r="B90" s="83" t="s">
        <v>71</v>
      </c>
      <c r="C90" s="37" t="s">
        <v>36</v>
      </c>
      <c r="D90" s="38">
        <v>1</v>
      </c>
      <c r="E90" s="76"/>
      <c r="F90" s="77"/>
      <c r="G90" s="47">
        <f t="shared" si="3"/>
        <v>0</v>
      </c>
    </row>
    <row r="91" spans="1:7" x14ac:dyDescent="0.3">
      <c r="A91" s="35"/>
      <c r="B91" s="83"/>
      <c r="C91" s="74"/>
      <c r="D91" s="38"/>
      <c r="E91" s="76"/>
      <c r="F91" s="77"/>
      <c r="G91" s="47">
        <f t="shared" si="3"/>
        <v>0</v>
      </c>
    </row>
    <row r="92" spans="1:7" x14ac:dyDescent="0.3">
      <c r="A92" s="35"/>
      <c r="B92" s="45" t="s">
        <v>72</v>
      </c>
      <c r="C92" s="37" t="s">
        <v>36</v>
      </c>
      <c r="D92" s="38">
        <v>1</v>
      </c>
      <c r="E92" s="39"/>
      <c r="F92" s="77"/>
      <c r="G92" s="47">
        <f t="shared" si="3"/>
        <v>0</v>
      </c>
    </row>
    <row r="93" spans="1:7" x14ac:dyDescent="0.3">
      <c r="A93" s="35"/>
      <c r="B93" s="45"/>
      <c r="C93" s="37"/>
      <c r="D93" s="38"/>
      <c r="E93" s="39"/>
      <c r="F93" s="77"/>
      <c r="G93" s="47"/>
    </row>
    <row r="94" spans="1:7" x14ac:dyDescent="0.35">
      <c r="A94" s="66"/>
      <c r="B94" s="67" t="s">
        <v>73</v>
      </c>
      <c r="C94" s="68"/>
      <c r="D94" s="69"/>
      <c r="E94" s="70"/>
      <c r="F94" s="71"/>
      <c r="G94" s="72">
        <f>SUM(G72:G93)</f>
        <v>0</v>
      </c>
    </row>
    <row r="95" spans="1:7" ht="7.25" customHeight="1" x14ac:dyDescent="0.3">
      <c r="A95" s="35"/>
      <c r="B95" s="73"/>
      <c r="C95" s="74"/>
      <c r="D95" s="75"/>
      <c r="E95" s="76"/>
      <c r="F95" s="77"/>
      <c r="G95" s="78"/>
    </row>
    <row r="96" spans="1:7" s="52" customFormat="1" ht="12.75" customHeight="1" x14ac:dyDescent="0.35">
      <c r="A96" s="48"/>
      <c r="B96" s="49" t="s">
        <v>74</v>
      </c>
      <c r="C96" s="239"/>
      <c r="D96" s="243"/>
      <c r="E96" s="50"/>
      <c r="F96" s="50"/>
      <c r="G96" s="51"/>
    </row>
    <row r="97" spans="1:7" ht="5.75" customHeight="1" x14ac:dyDescent="0.3">
      <c r="A97" s="35"/>
      <c r="B97" s="102"/>
      <c r="C97" s="37"/>
      <c r="D97" s="38"/>
      <c r="E97" s="39"/>
      <c r="F97" s="46"/>
      <c r="G97" s="47"/>
    </row>
    <row r="98" spans="1:7" s="110" customFormat="1" ht="25.75" customHeight="1" x14ac:dyDescent="0.35">
      <c r="A98" s="103" t="s">
        <v>75</v>
      </c>
      <c r="B98" s="104" t="s">
        <v>76</v>
      </c>
      <c r="C98" s="105" t="s">
        <v>5</v>
      </c>
      <c r="D98" s="106">
        <v>3</v>
      </c>
      <c r="E98" s="107"/>
      <c r="F98" s="108"/>
      <c r="G98" s="109">
        <f>F98*D98</f>
        <v>0</v>
      </c>
    </row>
    <row r="99" spans="1:7" s="64" customFormat="1" ht="26" x14ac:dyDescent="0.35">
      <c r="A99" s="103" t="s">
        <v>77</v>
      </c>
      <c r="B99" s="111" t="s">
        <v>78</v>
      </c>
      <c r="C99" s="105" t="s">
        <v>5</v>
      </c>
      <c r="D99" s="106">
        <v>5</v>
      </c>
      <c r="E99" s="107"/>
      <c r="F99" s="108"/>
      <c r="G99" s="112">
        <f>F99*D99</f>
        <v>0</v>
      </c>
    </row>
    <row r="100" spans="1:7" ht="25.75" customHeight="1" x14ac:dyDescent="0.35">
      <c r="A100" s="113" t="s">
        <v>79</v>
      </c>
      <c r="B100" s="114" t="s">
        <v>80</v>
      </c>
      <c r="C100" s="24" t="s">
        <v>5</v>
      </c>
      <c r="D100" s="106">
        <v>5</v>
      </c>
      <c r="E100" s="26"/>
      <c r="F100" s="108"/>
      <c r="G100" s="109">
        <f t="shared" ref="G100:G129" si="4">F100*D100</f>
        <v>0</v>
      </c>
    </row>
    <row r="101" spans="1:7" ht="26" x14ac:dyDescent="0.35">
      <c r="A101" s="113" t="s">
        <v>81</v>
      </c>
      <c r="B101" s="114" t="s">
        <v>82</v>
      </c>
      <c r="C101" s="24" t="s">
        <v>5</v>
      </c>
      <c r="D101" s="106">
        <v>5</v>
      </c>
      <c r="E101" s="26"/>
      <c r="F101" s="108"/>
      <c r="G101" s="109">
        <f t="shared" si="4"/>
        <v>0</v>
      </c>
    </row>
    <row r="102" spans="1:7" ht="26" x14ac:dyDescent="0.35">
      <c r="A102" s="113" t="s">
        <v>83</v>
      </c>
      <c r="B102" s="114" t="s">
        <v>84</v>
      </c>
      <c r="C102" s="24" t="s">
        <v>5</v>
      </c>
      <c r="D102" s="106">
        <f>2+1</f>
        <v>3</v>
      </c>
      <c r="E102" s="26"/>
      <c r="F102" s="108"/>
      <c r="G102" s="109">
        <f t="shared" si="4"/>
        <v>0</v>
      </c>
    </row>
    <row r="103" spans="1:7" x14ac:dyDescent="0.35">
      <c r="A103" s="113" t="s">
        <v>85</v>
      </c>
      <c r="B103" s="114" t="s">
        <v>86</v>
      </c>
      <c r="C103" s="24" t="s">
        <v>5</v>
      </c>
      <c r="D103" s="106">
        <v>2</v>
      </c>
      <c r="E103" s="26"/>
      <c r="F103" s="108"/>
      <c r="G103" s="109">
        <f t="shared" si="4"/>
        <v>0</v>
      </c>
    </row>
    <row r="104" spans="1:7" ht="24" x14ac:dyDescent="0.35">
      <c r="A104" s="113" t="s">
        <v>87</v>
      </c>
      <c r="B104" s="114" t="s">
        <v>88</v>
      </c>
      <c r="C104" s="24" t="s">
        <v>5</v>
      </c>
      <c r="D104" s="106">
        <f>D99+D101+D103</f>
        <v>12</v>
      </c>
      <c r="E104" s="26"/>
      <c r="F104" s="108"/>
      <c r="G104" s="109">
        <f t="shared" si="4"/>
        <v>0</v>
      </c>
    </row>
    <row r="105" spans="1:7" x14ac:dyDescent="0.35">
      <c r="A105" s="103" t="s">
        <v>89</v>
      </c>
      <c r="B105" s="111" t="s">
        <v>90</v>
      </c>
      <c r="C105" s="105" t="s">
        <v>5</v>
      </c>
      <c r="D105" s="106">
        <v>7</v>
      </c>
      <c r="E105" s="107"/>
      <c r="F105" s="108"/>
      <c r="G105" s="109">
        <f t="shared" si="4"/>
        <v>0</v>
      </c>
    </row>
    <row r="106" spans="1:7" ht="26" x14ac:dyDescent="0.35">
      <c r="A106" s="103" t="s">
        <v>91</v>
      </c>
      <c r="B106" s="111" t="s">
        <v>92</v>
      </c>
      <c r="C106" s="105" t="s">
        <v>5</v>
      </c>
      <c r="D106" s="106">
        <v>4</v>
      </c>
      <c r="E106" s="107"/>
      <c r="F106" s="108"/>
      <c r="G106" s="109">
        <f t="shared" si="4"/>
        <v>0</v>
      </c>
    </row>
    <row r="107" spans="1:7" x14ac:dyDescent="0.35">
      <c r="A107" s="103" t="s">
        <v>93</v>
      </c>
      <c r="B107" s="111" t="s">
        <v>94</v>
      </c>
      <c r="C107" s="105" t="s">
        <v>5</v>
      </c>
      <c r="D107" s="106">
        <v>2</v>
      </c>
      <c r="E107" s="107"/>
      <c r="F107" s="108"/>
      <c r="G107" s="109">
        <f t="shared" si="4"/>
        <v>0</v>
      </c>
    </row>
    <row r="108" spans="1:7" ht="34.75" customHeight="1" x14ac:dyDescent="0.35">
      <c r="A108" s="103" t="s">
        <v>95</v>
      </c>
      <c r="B108" s="111" t="s">
        <v>96</v>
      </c>
      <c r="C108" s="105" t="s">
        <v>5</v>
      </c>
      <c r="D108" s="106">
        <v>2</v>
      </c>
      <c r="E108" s="107"/>
      <c r="F108" s="108"/>
      <c r="G108" s="109">
        <f t="shared" si="4"/>
        <v>0</v>
      </c>
    </row>
    <row r="109" spans="1:7" ht="26" x14ac:dyDescent="0.35">
      <c r="A109" s="103" t="s">
        <v>97</v>
      </c>
      <c r="B109" s="111" t="s">
        <v>98</v>
      </c>
      <c r="C109" s="105" t="s">
        <v>5</v>
      </c>
      <c r="D109" s="106">
        <v>7</v>
      </c>
      <c r="E109" s="107"/>
      <c r="F109" s="108"/>
      <c r="G109" s="109">
        <f t="shared" si="4"/>
        <v>0</v>
      </c>
    </row>
    <row r="110" spans="1:7" x14ac:dyDescent="0.35">
      <c r="A110" s="113" t="s">
        <v>97</v>
      </c>
      <c r="B110" s="114" t="s">
        <v>99</v>
      </c>
      <c r="C110" s="24" t="s">
        <v>5</v>
      </c>
      <c r="D110" s="106">
        <v>6</v>
      </c>
      <c r="E110" s="26"/>
      <c r="F110" s="108"/>
      <c r="G110" s="109">
        <f t="shared" si="4"/>
        <v>0</v>
      </c>
    </row>
    <row r="111" spans="1:7" ht="26" x14ac:dyDescent="0.35">
      <c r="A111" s="113" t="s">
        <v>100</v>
      </c>
      <c r="B111" s="114" t="s">
        <v>101</v>
      </c>
      <c r="C111" s="24" t="s">
        <v>5</v>
      </c>
      <c r="D111" s="106">
        <v>1</v>
      </c>
      <c r="E111" s="26"/>
      <c r="F111" s="108"/>
      <c r="G111" s="109">
        <f t="shared" si="4"/>
        <v>0</v>
      </c>
    </row>
    <row r="112" spans="1:7" x14ac:dyDescent="0.35">
      <c r="A112" s="113" t="s">
        <v>102</v>
      </c>
      <c r="B112" s="114" t="s">
        <v>103</v>
      </c>
      <c r="C112" s="24" t="s">
        <v>5</v>
      </c>
      <c r="D112" s="106">
        <v>1</v>
      </c>
      <c r="E112" s="26"/>
      <c r="F112" s="108"/>
      <c r="G112" s="109">
        <f>F112*D112</f>
        <v>0</v>
      </c>
    </row>
    <row r="113" spans="1:7" x14ac:dyDescent="0.35">
      <c r="A113" s="103" t="s">
        <v>104</v>
      </c>
      <c r="B113" s="114" t="s">
        <v>105</v>
      </c>
      <c r="C113" s="24" t="s">
        <v>5</v>
      </c>
      <c r="D113" s="106">
        <v>1</v>
      </c>
      <c r="E113" s="26"/>
      <c r="F113" s="108"/>
      <c r="G113" s="109">
        <f t="shared" si="4"/>
        <v>0</v>
      </c>
    </row>
    <row r="114" spans="1:7" ht="24" x14ac:dyDescent="0.35">
      <c r="A114" s="113" t="s">
        <v>106</v>
      </c>
      <c r="B114" s="114" t="s">
        <v>107</v>
      </c>
      <c r="C114" s="24" t="s">
        <v>5</v>
      </c>
      <c r="D114" s="106">
        <f>D102+4</f>
        <v>7</v>
      </c>
      <c r="E114" s="26"/>
      <c r="F114" s="108"/>
      <c r="G114" s="109">
        <f t="shared" si="4"/>
        <v>0</v>
      </c>
    </row>
    <row r="115" spans="1:7" x14ac:dyDescent="0.35">
      <c r="A115" s="103" t="s">
        <v>108</v>
      </c>
      <c r="B115" s="111" t="s">
        <v>109</v>
      </c>
      <c r="C115" s="105" t="s">
        <v>5</v>
      </c>
      <c r="D115" s="106">
        <v>25</v>
      </c>
      <c r="E115" s="107"/>
      <c r="F115" s="108"/>
      <c r="G115" s="109">
        <f t="shared" si="4"/>
        <v>0</v>
      </c>
    </row>
    <row r="116" spans="1:7" x14ac:dyDescent="0.35">
      <c r="A116" s="113" t="s">
        <v>110</v>
      </c>
      <c r="B116" s="114" t="s">
        <v>111</v>
      </c>
      <c r="C116" s="24" t="s">
        <v>5</v>
      </c>
      <c r="D116" s="106">
        <v>20</v>
      </c>
      <c r="E116" s="26"/>
      <c r="F116" s="108"/>
      <c r="G116" s="109">
        <f t="shared" si="4"/>
        <v>0</v>
      </c>
    </row>
    <row r="117" spans="1:7" x14ac:dyDescent="0.35">
      <c r="A117" s="103" t="s">
        <v>112</v>
      </c>
      <c r="B117" s="114" t="s">
        <v>113</v>
      </c>
      <c r="C117" s="24" t="s">
        <v>5</v>
      </c>
      <c r="D117" s="106">
        <v>4</v>
      </c>
      <c r="E117" s="26"/>
      <c r="F117" s="108"/>
      <c r="G117" s="109">
        <f t="shared" si="4"/>
        <v>0</v>
      </c>
    </row>
    <row r="118" spans="1:7" x14ac:dyDescent="0.35">
      <c r="A118" s="113" t="s">
        <v>114</v>
      </c>
      <c r="B118" s="114" t="s">
        <v>115</v>
      </c>
      <c r="C118" s="24" t="s">
        <v>5</v>
      </c>
      <c r="D118" s="106">
        <v>4</v>
      </c>
      <c r="E118" s="26"/>
      <c r="F118" s="108"/>
      <c r="G118" s="109">
        <f t="shared" si="4"/>
        <v>0</v>
      </c>
    </row>
    <row r="119" spans="1:7" x14ac:dyDescent="0.35">
      <c r="A119" s="113" t="s">
        <v>116</v>
      </c>
      <c r="B119" s="114" t="s">
        <v>117</v>
      </c>
      <c r="C119" s="24" t="s">
        <v>5</v>
      </c>
      <c r="D119" s="106">
        <v>12</v>
      </c>
      <c r="E119" s="26"/>
      <c r="F119" s="108"/>
      <c r="G119" s="109">
        <f>F119*D119</f>
        <v>0</v>
      </c>
    </row>
    <row r="120" spans="1:7" x14ac:dyDescent="0.35">
      <c r="A120" s="113" t="s">
        <v>118</v>
      </c>
      <c r="B120" s="114" t="s">
        <v>119</v>
      </c>
      <c r="C120" s="24" t="s">
        <v>5</v>
      </c>
      <c r="D120" s="106">
        <v>2</v>
      </c>
      <c r="E120" s="26"/>
      <c r="F120" s="108"/>
      <c r="G120" s="109">
        <f t="shared" si="4"/>
        <v>0</v>
      </c>
    </row>
    <row r="121" spans="1:7" x14ac:dyDescent="0.35">
      <c r="A121" s="113" t="s">
        <v>120</v>
      </c>
      <c r="B121" s="114" t="s">
        <v>121</v>
      </c>
      <c r="C121" s="24" t="s">
        <v>5</v>
      </c>
      <c r="D121" s="106">
        <v>1</v>
      </c>
      <c r="E121" s="26"/>
      <c r="F121" s="108"/>
      <c r="G121" s="109">
        <f t="shared" si="4"/>
        <v>0</v>
      </c>
    </row>
    <row r="122" spans="1:7" x14ac:dyDescent="0.35">
      <c r="A122" s="113" t="s">
        <v>122</v>
      </c>
      <c r="B122" s="114" t="s">
        <v>123</v>
      </c>
      <c r="C122" s="24" t="s">
        <v>5</v>
      </c>
      <c r="D122" s="106">
        <v>6</v>
      </c>
      <c r="E122" s="26"/>
      <c r="F122" s="108"/>
      <c r="G122" s="109">
        <f t="shared" si="4"/>
        <v>0</v>
      </c>
    </row>
    <row r="123" spans="1:7" x14ac:dyDescent="0.35">
      <c r="A123" s="113" t="s">
        <v>124</v>
      </c>
      <c r="B123" s="114" t="s">
        <v>125</v>
      </c>
      <c r="C123" s="24" t="s">
        <v>5</v>
      </c>
      <c r="D123" s="106">
        <f>SUM(D98:D101)</f>
        <v>18</v>
      </c>
      <c r="E123" s="26"/>
      <c r="F123" s="108"/>
      <c r="G123" s="109">
        <f t="shared" si="4"/>
        <v>0</v>
      </c>
    </row>
    <row r="124" spans="1:7" x14ac:dyDescent="0.35">
      <c r="A124" s="113" t="s">
        <v>126</v>
      </c>
      <c r="B124" s="114" t="s">
        <v>127</v>
      </c>
      <c r="C124" s="24" t="s">
        <v>5</v>
      </c>
      <c r="D124" s="106">
        <v>16</v>
      </c>
      <c r="E124" s="26"/>
      <c r="F124" s="108"/>
      <c r="G124" s="109">
        <f t="shared" si="4"/>
        <v>0</v>
      </c>
    </row>
    <row r="125" spans="1:7" x14ac:dyDescent="0.35">
      <c r="A125" s="113"/>
      <c r="B125" s="114" t="s">
        <v>128</v>
      </c>
      <c r="C125" s="24" t="s">
        <v>5</v>
      </c>
      <c r="D125" s="106">
        <v>17</v>
      </c>
      <c r="E125" s="26"/>
      <c r="F125" s="108"/>
      <c r="G125" s="109">
        <f t="shared" si="4"/>
        <v>0</v>
      </c>
    </row>
    <row r="126" spans="1:7" x14ac:dyDescent="0.35">
      <c r="A126" s="113"/>
      <c r="B126" s="114" t="s">
        <v>129</v>
      </c>
      <c r="C126" s="24" t="s">
        <v>5</v>
      </c>
      <c r="D126" s="106">
        <v>3</v>
      </c>
      <c r="E126" s="26"/>
      <c r="F126" s="108"/>
      <c r="G126" s="109">
        <f t="shared" si="4"/>
        <v>0</v>
      </c>
    </row>
    <row r="127" spans="1:7" x14ac:dyDescent="0.35">
      <c r="A127" s="113" t="s">
        <v>130</v>
      </c>
      <c r="B127" s="114" t="s">
        <v>131</v>
      </c>
      <c r="C127" s="24" t="s">
        <v>5</v>
      </c>
      <c r="D127" s="106">
        <v>4</v>
      </c>
      <c r="E127" s="26"/>
      <c r="F127" s="108"/>
      <c r="G127" s="109">
        <f t="shared" si="4"/>
        <v>0</v>
      </c>
    </row>
    <row r="128" spans="1:7" ht="13.5" thickBot="1" x14ac:dyDescent="0.4">
      <c r="A128" s="227" t="s">
        <v>132</v>
      </c>
      <c r="B128" s="228" t="s">
        <v>133</v>
      </c>
      <c r="C128" s="229" t="s">
        <v>5</v>
      </c>
      <c r="D128" s="116">
        <v>3</v>
      </c>
      <c r="E128" s="230"/>
      <c r="F128" s="118"/>
      <c r="G128" s="119">
        <f t="shared" si="4"/>
        <v>0</v>
      </c>
    </row>
    <row r="129" spans="1:7" s="64" customFormat="1" ht="24" x14ac:dyDescent="0.35">
      <c r="A129" s="231" t="s">
        <v>134</v>
      </c>
      <c r="B129" s="232" t="s">
        <v>135</v>
      </c>
      <c r="C129" s="233" t="s">
        <v>5</v>
      </c>
      <c r="D129" s="120">
        <f>D105+D106+D107+D108+D111+D112</f>
        <v>17</v>
      </c>
      <c r="E129" s="234"/>
      <c r="F129" s="122"/>
      <c r="G129" s="123">
        <f t="shared" si="4"/>
        <v>0</v>
      </c>
    </row>
    <row r="130" spans="1:7" s="64" customFormat="1" x14ac:dyDescent="0.3">
      <c r="A130" s="103" t="s">
        <v>136</v>
      </c>
      <c r="B130" s="124" t="s">
        <v>137</v>
      </c>
      <c r="C130" s="60" t="s">
        <v>5</v>
      </c>
      <c r="D130" s="61">
        <v>1</v>
      </c>
      <c r="E130" s="98"/>
      <c r="F130" s="99"/>
      <c r="G130" s="112">
        <f>F130*D130</f>
        <v>0</v>
      </c>
    </row>
    <row r="131" spans="1:7" x14ac:dyDescent="0.3">
      <c r="A131" s="125"/>
      <c r="B131" s="126"/>
      <c r="C131" s="37"/>
      <c r="D131" s="38"/>
      <c r="E131" s="39"/>
      <c r="F131" s="46"/>
      <c r="G131" s="47"/>
    </row>
    <row r="132" spans="1:7" x14ac:dyDescent="0.35">
      <c r="A132" s="66"/>
      <c r="B132" s="67" t="s">
        <v>138</v>
      </c>
      <c r="C132" s="68"/>
      <c r="D132" s="69"/>
      <c r="E132" s="70"/>
      <c r="F132" s="71"/>
      <c r="G132" s="72">
        <f>SUM(G95:G131)</f>
        <v>0</v>
      </c>
    </row>
    <row r="133" spans="1:7" x14ac:dyDescent="0.3">
      <c r="A133" s="29"/>
      <c r="B133" s="73"/>
      <c r="C133" s="74"/>
      <c r="D133" s="75"/>
      <c r="E133" s="76"/>
      <c r="F133" s="77"/>
      <c r="G133" s="78"/>
    </row>
    <row r="134" spans="1:7" s="52" customFormat="1" ht="12.75" customHeight="1" x14ac:dyDescent="0.35">
      <c r="A134" s="48"/>
      <c r="B134" s="49" t="s">
        <v>139</v>
      </c>
      <c r="C134" s="239"/>
      <c r="D134" s="243"/>
      <c r="E134" s="50"/>
      <c r="F134" s="50"/>
      <c r="G134" s="51"/>
    </row>
    <row r="135" spans="1:7" x14ac:dyDescent="0.3">
      <c r="A135" s="35"/>
      <c r="B135" s="79"/>
      <c r="C135" s="74"/>
      <c r="D135" s="75"/>
      <c r="E135" s="76"/>
      <c r="F135" s="77"/>
      <c r="G135" s="78"/>
    </row>
    <row r="136" spans="1:7" ht="26" x14ac:dyDescent="0.3">
      <c r="A136" s="103" t="s">
        <v>140</v>
      </c>
      <c r="B136" s="124" t="s">
        <v>141</v>
      </c>
      <c r="C136" s="60" t="s">
        <v>5</v>
      </c>
      <c r="D136" s="61">
        <v>8</v>
      </c>
      <c r="E136" s="98"/>
      <c r="F136" s="99"/>
      <c r="G136" s="109">
        <f>F136*D136</f>
        <v>0</v>
      </c>
    </row>
    <row r="137" spans="1:7" x14ac:dyDescent="0.3">
      <c r="A137" s="103" t="s">
        <v>142</v>
      </c>
      <c r="B137" s="124" t="s">
        <v>143</v>
      </c>
      <c r="C137" s="60" t="s">
        <v>5</v>
      </c>
      <c r="D137" s="61">
        <v>22</v>
      </c>
      <c r="E137" s="98"/>
      <c r="F137" s="99"/>
      <c r="G137" s="109">
        <f>F137*D137</f>
        <v>0</v>
      </c>
    </row>
    <row r="138" spans="1:7" x14ac:dyDescent="0.3">
      <c r="A138" s="103" t="s">
        <v>144</v>
      </c>
      <c r="B138" s="124" t="s">
        <v>145</v>
      </c>
      <c r="C138" s="60" t="s">
        <v>5</v>
      </c>
      <c r="D138" s="61">
        <v>18</v>
      </c>
      <c r="E138" s="98"/>
      <c r="F138" s="99"/>
      <c r="G138" s="109">
        <f>F138*D138</f>
        <v>0</v>
      </c>
    </row>
    <row r="139" spans="1:7" x14ac:dyDescent="0.3">
      <c r="A139" s="103" t="s">
        <v>146</v>
      </c>
      <c r="B139" s="124" t="s">
        <v>147</v>
      </c>
      <c r="C139" s="60" t="s">
        <v>5</v>
      </c>
      <c r="D139" s="61">
        <v>10</v>
      </c>
      <c r="E139" s="98"/>
      <c r="F139" s="99"/>
      <c r="G139" s="109">
        <f>F139*D139</f>
        <v>0</v>
      </c>
    </row>
    <row r="140" spans="1:7" x14ac:dyDescent="0.3">
      <c r="A140" s="103"/>
      <c r="B140" s="124" t="s">
        <v>148</v>
      </c>
      <c r="C140" s="60" t="s">
        <v>5</v>
      </c>
      <c r="D140" s="61">
        <v>15</v>
      </c>
      <c r="E140" s="98"/>
      <c r="F140" s="99"/>
      <c r="G140" s="109">
        <f>F140*D140</f>
        <v>0</v>
      </c>
    </row>
    <row r="141" spans="1:7" x14ac:dyDescent="0.3">
      <c r="A141" s="125"/>
      <c r="B141" s="126"/>
      <c r="C141" s="37"/>
      <c r="D141" s="38"/>
      <c r="E141" s="39"/>
      <c r="F141" s="46"/>
      <c r="G141" s="47"/>
    </row>
    <row r="142" spans="1:7" x14ac:dyDescent="0.35">
      <c r="A142" s="66"/>
      <c r="B142" s="67" t="s">
        <v>149</v>
      </c>
      <c r="C142" s="68"/>
      <c r="D142" s="69"/>
      <c r="E142" s="70"/>
      <c r="F142" s="71"/>
      <c r="G142" s="72">
        <f>SUM(G136:G141)</f>
        <v>0</v>
      </c>
    </row>
    <row r="143" spans="1:7" x14ac:dyDescent="0.3">
      <c r="A143" s="29"/>
      <c r="B143" s="73"/>
      <c r="C143" s="74"/>
      <c r="D143" s="75"/>
      <c r="E143" s="76"/>
      <c r="F143" s="77"/>
      <c r="G143" s="78"/>
    </row>
    <row r="144" spans="1:7" s="52" customFormat="1" ht="12.75" customHeight="1" x14ac:dyDescent="0.35">
      <c r="A144" s="48"/>
      <c r="B144" s="49" t="s">
        <v>150</v>
      </c>
      <c r="C144" s="239"/>
      <c r="D144" s="243"/>
      <c r="E144" s="50"/>
      <c r="F144" s="50"/>
      <c r="G144" s="51"/>
    </row>
    <row r="145" spans="1:11" x14ac:dyDescent="0.3">
      <c r="A145" s="35"/>
      <c r="B145" s="79"/>
      <c r="C145" s="37"/>
      <c r="D145" s="38"/>
      <c r="E145" s="39"/>
      <c r="F145" s="46"/>
      <c r="G145" s="47"/>
      <c r="H145" s="127"/>
      <c r="I145" s="127"/>
      <c r="J145" s="127"/>
      <c r="K145" s="127"/>
    </row>
    <row r="146" spans="1:11" x14ac:dyDescent="0.3">
      <c r="A146" s="125"/>
      <c r="B146" s="83" t="s">
        <v>151</v>
      </c>
      <c r="C146" s="37" t="s">
        <v>14</v>
      </c>
      <c r="D146" s="61">
        <v>710</v>
      </c>
      <c r="E146" s="39"/>
      <c r="F146" s="99"/>
      <c r="G146" s="100">
        <f>F146*D146</f>
        <v>0</v>
      </c>
      <c r="H146" s="128"/>
      <c r="I146" s="128"/>
      <c r="J146" s="128"/>
      <c r="K146" s="129"/>
    </row>
    <row r="147" spans="1:11" x14ac:dyDescent="0.3">
      <c r="A147" s="125"/>
      <c r="B147" s="83" t="s">
        <v>152</v>
      </c>
      <c r="C147" s="37" t="s">
        <v>14</v>
      </c>
      <c r="D147" s="61">
        <v>220</v>
      </c>
      <c r="E147" s="39"/>
      <c r="F147" s="99"/>
      <c r="G147" s="100">
        <f>F147*D147</f>
        <v>0</v>
      </c>
      <c r="H147" s="128"/>
      <c r="I147" s="128"/>
      <c r="J147" s="128"/>
      <c r="K147" s="129"/>
    </row>
    <row r="148" spans="1:11" x14ac:dyDescent="0.3">
      <c r="A148" s="125"/>
      <c r="B148" s="83" t="s">
        <v>153</v>
      </c>
      <c r="C148" s="37" t="s">
        <v>36</v>
      </c>
      <c r="D148" s="61">
        <v>2</v>
      </c>
      <c r="E148" s="39"/>
      <c r="F148" s="99"/>
      <c r="G148" s="100">
        <f>F148*D148</f>
        <v>0</v>
      </c>
      <c r="H148" s="64"/>
      <c r="I148" s="64"/>
      <c r="J148" s="64"/>
      <c r="K148" s="64"/>
    </row>
    <row r="149" spans="1:11" x14ac:dyDescent="0.3">
      <c r="A149" s="125"/>
      <c r="B149" s="83" t="s">
        <v>154</v>
      </c>
      <c r="C149" s="37" t="s">
        <v>36</v>
      </c>
      <c r="D149" s="61">
        <v>1</v>
      </c>
      <c r="E149" s="39"/>
      <c r="F149" s="46"/>
      <c r="G149" s="47" t="s">
        <v>64</v>
      </c>
      <c r="H149" s="64"/>
      <c r="I149" s="64"/>
      <c r="J149" s="64"/>
      <c r="K149" s="64"/>
    </row>
    <row r="150" spans="1:11" x14ac:dyDescent="0.3">
      <c r="A150" s="125"/>
      <c r="B150" s="83"/>
      <c r="C150" s="37"/>
      <c r="D150" s="38"/>
      <c r="E150" s="39"/>
      <c r="F150" s="46"/>
      <c r="G150" s="47"/>
      <c r="H150" s="64"/>
      <c r="I150" s="64"/>
      <c r="J150" s="64"/>
      <c r="K150" s="64"/>
    </row>
    <row r="151" spans="1:11" x14ac:dyDescent="0.35">
      <c r="A151" s="66"/>
      <c r="B151" s="130" t="s">
        <v>155</v>
      </c>
      <c r="C151" s="68"/>
      <c r="D151" s="69"/>
      <c r="E151" s="70"/>
      <c r="F151" s="71"/>
      <c r="G151" s="72">
        <f>SUM(G146:G150)</f>
        <v>0</v>
      </c>
    </row>
    <row r="152" spans="1:11" ht="7.75" customHeight="1" x14ac:dyDescent="0.3">
      <c r="A152" s="125"/>
      <c r="B152" s="73"/>
      <c r="C152" s="37"/>
      <c r="D152" s="38"/>
      <c r="E152" s="39"/>
      <c r="F152" s="46"/>
      <c r="G152" s="78"/>
    </row>
    <row r="153" spans="1:11" s="52" customFormat="1" ht="12.75" customHeight="1" x14ac:dyDescent="0.35">
      <c r="A153" s="48"/>
      <c r="B153" s="49" t="s">
        <v>156</v>
      </c>
      <c r="C153" s="239"/>
      <c r="D153" s="243"/>
      <c r="E153" s="50"/>
      <c r="F153" s="50"/>
      <c r="G153" s="51"/>
    </row>
    <row r="154" spans="1:11" ht="6.65" customHeight="1" x14ac:dyDescent="0.3">
      <c r="A154" s="35"/>
      <c r="B154" s="79"/>
      <c r="C154" s="37"/>
      <c r="D154" s="38"/>
      <c r="E154" s="39"/>
      <c r="F154" s="46"/>
      <c r="G154" s="47"/>
      <c r="H154" s="127"/>
      <c r="I154" s="127"/>
      <c r="J154" s="127"/>
      <c r="K154" s="127"/>
    </row>
    <row r="155" spans="1:11" ht="26" x14ac:dyDescent="0.3">
      <c r="A155" s="125"/>
      <c r="B155" s="83" t="s">
        <v>157</v>
      </c>
      <c r="C155" s="37" t="s">
        <v>14</v>
      </c>
      <c r="D155" s="61">
        <v>110</v>
      </c>
      <c r="E155" s="39"/>
      <c r="F155" s="46"/>
      <c r="G155" s="100">
        <f>F155*D155</f>
        <v>0</v>
      </c>
      <c r="H155" s="128"/>
      <c r="I155" s="128"/>
      <c r="J155" s="128"/>
      <c r="K155" s="129"/>
    </row>
    <row r="156" spans="1:11" x14ac:dyDescent="0.3">
      <c r="A156" s="125"/>
      <c r="B156" s="83" t="s">
        <v>158</v>
      </c>
      <c r="C156" s="37" t="s">
        <v>36</v>
      </c>
      <c r="D156" s="61">
        <v>1</v>
      </c>
      <c r="E156" s="39"/>
      <c r="F156" s="46"/>
      <c r="G156" s="47" t="s">
        <v>64</v>
      </c>
      <c r="H156" s="128"/>
      <c r="I156" s="128"/>
      <c r="J156" s="128"/>
      <c r="K156" s="129"/>
    </row>
    <row r="157" spans="1:11" x14ac:dyDescent="0.3">
      <c r="A157" s="125"/>
      <c r="B157" s="83"/>
      <c r="C157" s="37"/>
      <c r="D157" s="38"/>
      <c r="E157" s="39"/>
      <c r="F157" s="46"/>
      <c r="G157" s="47"/>
      <c r="H157" s="131"/>
      <c r="I157" s="131"/>
      <c r="J157" s="131"/>
      <c r="K157" s="132"/>
    </row>
    <row r="158" spans="1:11" x14ac:dyDescent="0.35">
      <c r="A158" s="66"/>
      <c r="B158" s="130" t="s">
        <v>159</v>
      </c>
      <c r="C158" s="68"/>
      <c r="D158" s="69"/>
      <c r="E158" s="70"/>
      <c r="F158" s="71"/>
      <c r="G158" s="72">
        <f>SUM(G155:G157)</f>
        <v>0</v>
      </c>
    </row>
    <row r="159" spans="1:11" x14ac:dyDescent="0.3">
      <c r="A159" s="125"/>
      <c r="B159" s="36"/>
      <c r="C159" s="74"/>
      <c r="D159" s="75"/>
      <c r="E159" s="76"/>
      <c r="F159" s="77"/>
      <c r="G159" s="78"/>
    </row>
    <row r="160" spans="1:11" ht="14.5" x14ac:dyDescent="0.35">
      <c r="A160" s="66"/>
      <c r="B160" s="133" t="s">
        <v>160</v>
      </c>
      <c r="C160" s="68"/>
      <c r="D160" s="69"/>
      <c r="E160" s="70"/>
      <c r="F160" s="71"/>
      <c r="G160" s="134">
        <f>SUM(G158,G151,G142,G132,G94,G67,G61,G30,G22)</f>
        <v>0</v>
      </c>
    </row>
    <row r="161" spans="1:8" x14ac:dyDescent="0.3">
      <c r="A161" s="135"/>
      <c r="B161" s="136"/>
      <c r="C161" s="37"/>
      <c r="D161" s="38"/>
      <c r="E161" s="39"/>
      <c r="F161" s="46"/>
      <c r="G161" s="78"/>
    </row>
    <row r="162" spans="1:8" ht="15.5" x14ac:dyDescent="0.3">
      <c r="A162" s="41"/>
      <c r="B162" s="42" t="s">
        <v>161</v>
      </c>
      <c r="C162" s="238"/>
      <c r="D162" s="242"/>
      <c r="E162" s="43"/>
      <c r="F162" s="43"/>
      <c r="G162" s="44"/>
    </row>
    <row r="163" spans="1:8" x14ac:dyDescent="0.3">
      <c r="A163" s="125"/>
      <c r="B163" s="73"/>
      <c r="C163" s="37"/>
      <c r="D163" s="38"/>
      <c r="E163" s="39"/>
      <c r="F163" s="46"/>
      <c r="G163" s="78"/>
    </row>
    <row r="164" spans="1:8" s="52" customFormat="1" ht="12.75" customHeight="1" x14ac:dyDescent="0.35">
      <c r="A164" s="48"/>
      <c r="B164" s="49" t="s">
        <v>161</v>
      </c>
      <c r="C164" s="239"/>
      <c r="D164" s="243"/>
      <c r="E164" s="50"/>
      <c r="F164" s="50"/>
      <c r="G164" s="51"/>
    </row>
    <row r="165" spans="1:8" s="52" customFormat="1" x14ac:dyDescent="0.35">
      <c r="A165" s="137"/>
      <c r="B165" s="138" t="s">
        <v>162</v>
      </c>
      <c r="C165" s="139"/>
      <c r="D165" s="140"/>
      <c r="E165" s="138"/>
      <c r="F165" s="141"/>
      <c r="G165" s="142"/>
    </row>
    <row r="166" spans="1:8" s="143" customFormat="1" x14ac:dyDescent="0.3">
      <c r="A166" s="125"/>
      <c r="B166" s="83" t="s">
        <v>163</v>
      </c>
      <c r="C166" s="37" t="s">
        <v>36</v>
      </c>
      <c r="D166" s="61">
        <v>1</v>
      </c>
      <c r="E166" s="39"/>
      <c r="F166" s="46"/>
      <c r="G166" s="100">
        <f>F166*D166</f>
        <v>0</v>
      </c>
      <c r="H166" s="144"/>
    </row>
    <row r="167" spans="1:8" s="143" customFormat="1" x14ac:dyDescent="0.3">
      <c r="A167" s="125"/>
      <c r="B167" s="83" t="s">
        <v>164</v>
      </c>
      <c r="C167" s="37" t="s">
        <v>5</v>
      </c>
      <c r="D167" s="61">
        <v>2</v>
      </c>
      <c r="E167" s="39"/>
      <c r="F167" s="46"/>
      <c r="G167" s="100">
        <f t="shared" ref="G167:G184" si="5">F167*D167</f>
        <v>0</v>
      </c>
      <c r="H167" s="144"/>
    </row>
    <row r="168" spans="1:8" s="145" customFormat="1" x14ac:dyDescent="0.3">
      <c r="A168" s="125"/>
      <c r="B168" s="83" t="s">
        <v>165</v>
      </c>
      <c r="C168" s="37" t="s">
        <v>5</v>
      </c>
      <c r="D168" s="61">
        <v>1</v>
      </c>
      <c r="E168" s="39"/>
      <c r="F168" s="46"/>
      <c r="G168" s="100">
        <f t="shared" si="5"/>
        <v>0</v>
      </c>
      <c r="H168" s="144"/>
    </row>
    <row r="169" spans="1:8" s="145" customFormat="1" x14ac:dyDescent="0.3">
      <c r="A169" s="125"/>
      <c r="B169" s="83" t="s">
        <v>19</v>
      </c>
      <c r="C169" s="37" t="s">
        <v>5</v>
      </c>
      <c r="D169" s="61">
        <v>1</v>
      </c>
      <c r="E169" s="39"/>
      <c r="F169" s="46"/>
      <c r="G169" s="100">
        <f t="shared" si="5"/>
        <v>0</v>
      </c>
      <c r="H169" s="144"/>
    </row>
    <row r="170" spans="1:8" s="145" customFormat="1" x14ac:dyDescent="0.3">
      <c r="A170" s="125"/>
      <c r="B170" s="83" t="s">
        <v>166</v>
      </c>
      <c r="C170" s="37" t="s">
        <v>5</v>
      </c>
      <c r="D170" s="61">
        <v>1</v>
      </c>
      <c r="E170" s="39"/>
      <c r="F170" s="46"/>
      <c r="G170" s="100">
        <f>F170*D170</f>
        <v>0</v>
      </c>
      <c r="H170" s="144"/>
    </row>
    <row r="171" spans="1:8" s="145" customFormat="1" x14ac:dyDescent="0.3">
      <c r="A171" s="125"/>
      <c r="B171" s="83" t="s">
        <v>167</v>
      </c>
      <c r="C171" s="37" t="s">
        <v>5</v>
      </c>
      <c r="D171" s="61">
        <v>1</v>
      </c>
      <c r="E171" s="39"/>
      <c r="F171" s="46"/>
      <c r="G171" s="100">
        <f t="shared" si="5"/>
        <v>0</v>
      </c>
      <c r="H171" s="144"/>
    </row>
    <row r="172" spans="1:8" s="145" customFormat="1" x14ac:dyDescent="0.3">
      <c r="A172" s="125"/>
      <c r="B172" s="83" t="s">
        <v>168</v>
      </c>
      <c r="C172" s="37" t="s">
        <v>5</v>
      </c>
      <c r="D172" s="61">
        <v>1</v>
      </c>
      <c r="E172" s="39"/>
      <c r="F172" s="46"/>
      <c r="G172" s="100">
        <f t="shared" si="5"/>
        <v>0</v>
      </c>
      <c r="H172" s="144"/>
    </row>
    <row r="173" spans="1:8" s="145" customFormat="1" x14ac:dyDescent="0.3">
      <c r="A173" s="125"/>
      <c r="B173" s="83" t="s">
        <v>169</v>
      </c>
      <c r="C173" s="37" t="s">
        <v>5</v>
      </c>
      <c r="D173" s="61">
        <v>2</v>
      </c>
      <c r="E173" s="39"/>
      <c r="F173" s="46"/>
      <c r="G173" s="100">
        <f t="shared" si="5"/>
        <v>0</v>
      </c>
      <c r="H173" s="144"/>
    </row>
    <row r="174" spans="1:8" s="145" customFormat="1" x14ac:dyDescent="0.3">
      <c r="A174" s="125"/>
      <c r="B174" s="83" t="s">
        <v>170</v>
      </c>
      <c r="C174" s="37" t="s">
        <v>5</v>
      </c>
      <c r="D174" s="61">
        <v>1</v>
      </c>
      <c r="E174" s="39"/>
      <c r="F174" s="46"/>
      <c r="G174" s="100">
        <f t="shared" si="5"/>
        <v>0</v>
      </c>
      <c r="H174" s="144"/>
    </row>
    <row r="175" spans="1:8" s="145" customFormat="1" x14ac:dyDescent="0.3">
      <c r="A175" s="125"/>
      <c r="B175" s="83" t="s">
        <v>171</v>
      </c>
      <c r="C175" s="37" t="s">
        <v>14</v>
      </c>
      <c r="D175" s="61">
        <v>25</v>
      </c>
      <c r="E175" s="39"/>
      <c r="F175" s="46"/>
      <c r="G175" s="100">
        <f t="shared" si="5"/>
        <v>0</v>
      </c>
      <c r="H175" s="144"/>
    </row>
    <row r="176" spans="1:8" s="145" customFormat="1" ht="26" x14ac:dyDescent="0.3">
      <c r="A176" s="125"/>
      <c r="B176" s="83" t="s">
        <v>172</v>
      </c>
      <c r="C176" s="37" t="s">
        <v>14</v>
      </c>
      <c r="D176" s="61">
        <v>60</v>
      </c>
      <c r="E176" s="39"/>
      <c r="F176" s="46"/>
      <c r="G176" s="100">
        <f t="shared" si="5"/>
        <v>0</v>
      </c>
      <c r="H176" s="144"/>
    </row>
    <row r="177" spans="1:8" s="145" customFormat="1" x14ac:dyDescent="0.3">
      <c r="A177" s="125"/>
      <c r="B177" s="83" t="s">
        <v>173</v>
      </c>
      <c r="C177" s="37" t="s">
        <v>36</v>
      </c>
      <c r="D177" s="61">
        <v>1</v>
      </c>
      <c r="E177" s="39"/>
      <c r="F177" s="46"/>
      <c r="G177" s="100" t="s">
        <v>64</v>
      </c>
      <c r="H177" s="144"/>
    </row>
    <row r="178" spans="1:8" s="145" customFormat="1" x14ac:dyDescent="0.3">
      <c r="A178" s="125"/>
      <c r="B178" s="83" t="s">
        <v>63</v>
      </c>
      <c r="C178" s="37" t="s">
        <v>36</v>
      </c>
      <c r="D178" s="61">
        <v>1</v>
      </c>
      <c r="E178" s="39"/>
      <c r="F178" s="46"/>
      <c r="G178" s="100" t="s">
        <v>64</v>
      </c>
      <c r="H178" s="144"/>
    </row>
    <row r="179" spans="1:8" s="145" customFormat="1" x14ac:dyDescent="0.3">
      <c r="A179" s="125"/>
      <c r="B179" s="83" t="s">
        <v>174</v>
      </c>
      <c r="C179" s="37" t="s">
        <v>5</v>
      </c>
      <c r="D179" s="61">
        <v>1</v>
      </c>
      <c r="E179" s="39"/>
      <c r="F179" s="46"/>
      <c r="G179" s="100">
        <f t="shared" si="5"/>
        <v>0</v>
      </c>
      <c r="H179" s="144"/>
    </row>
    <row r="180" spans="1:8" s="145" customFormat="1" x14ac:dyDescent="0.3">
      <c r="A180" s="125"/>
      <c r="B180" s="83" t="s">
        <v>175</v>
      </c>
      <c r="C180" s="37" t="s">
        <v>5</v>
      </c>
      <c r="D180" s="61">
        <v>6</v>
      </c>
      <c r="E180" s="39"/>
      <c r="F180" s="46"/>
      <c r="G180" s="100">
        <f t="shared" si="5"/>
        <v>0</v>
      </c>
      <c r="H180" s="144"/>
    </row>
    <row r="181" spans="1:8" s="145" customFormat="1" ht="26" x14ac:dyDescent="0.3">
      <c r="A181" s="125"/>
      <c r="B181" s="83" t="s">
        <v>176</v>
      </c>
      <c r="C181" s="37" t="s">
        <v>5</v>
      </c>
      <c r="D181" s="61">
        <v>6</v>
      </c>
      <c r="E181" s="39"/>
      <c r="F181" s="46"/>
      <c r="G181" s="100">
        <f t="shared" si="5"/>
        <v>0</v>
      </c>
      <c r="H181" s="144"/>
    </row>
    <row r="182" spans="1:8" s="145" customFormat="1" x14ac:dyDescent="0.3">
      <c r="A182" s="125"/>
      <c r="B182" s="83" t="s">
        <v>177</v>
      </c>
      <c r="C182" s="37" t="s">
        <v>5</v>
      </c>
      <c r="D182" s="61">
        <v>6</v>
      </c>
      <c r="E182" s="39"/>
      <c r="F182" s="46"/>
      <c r="G182" s="100">
        <f t="shared" si="5"/>
        <v>0</v>
      </c>
      <c r="H182" s="144"/>
    </row>
    <row r="183" spans="1:8" s="143" customFormat="1" x14ac:dyDescent="0.3">
      <c r="A183" s="125"/>
      <c r="B183" s="83" t="s">
        <v>178</v>
      </c>
      <c r="C183" s="37" t="s">
        <v>5</v>
      </c>
      <c r="D183" s="61">
        <v>6</v>
      </c>
      <c r="E183" s="39"/>
      <c r="F183" s="46"/>
      <c r="G183" s="100">
        <f t="shared" si="5"/>
        <v>0</v>
      </c>
      <c r="H183" s="144"/>
    </row>
    <row r="184" spans="1:8" x14ac:dyDescent="0.3">
      <c r="A184" s="125"/>
      <c r="B184" s="83" t="s">
        <v>179</v>
      </c>
      <c r="C184" s="37" t="s">
        <v>36</v>
      </c>
      <c r="D184" s="61">
        <v>1</v>
      </c>
      <c r="E184" s="39"/>
      <c r="F184" s="46"/>
      <c r="G184" s="100">
        <f t="shared" si="5"/>
        <v>0</v>
      </c>
    </row>
    <row r="185" spans="1:8" ht="10" customHeight="1" x14ac:dyDescent="0.3">
      <c r="A185" s="146"/>
      <c r="B185" s="80"/>
      <c r="C185" s="147"/>
      <c r="D185" s="148"/>
      <c r="E185" s="149"/>
      <c r="F185" s="150"/>
      <c r="G185" s="47"/>
    </row>
    <row r="186" spans="1:8" ht="14.5" x14ac:dyDescent="0.35">
      <c r="A186" s="66"/>
      <c r="B186" s="133" t="s">
        <v>180</v>
      </c>
      <c r="C186" s="68"/>
      <c r="D186" s="69"/>
      <c r="E186" s="70"/>
      <c r="F186" s="71"/>
      <c r="G186" s="134">
        <f>SUM(G166:G184)</f>
        <v>0</v>
      </c>
    </row>
    <row r="187" spans="1:8" x14ac:dyDescent="0.3">
      <c r="A187" s="35"/>
      <c r="B187" s="73"/>
      <c r="C187" s="37"/>
      <c r="D187" s="38"/>
      <c r="E187" s="40"/>
      <c r="F187" s="77"/>
      <c r="G187" s="47"/>
    </row>
    <row r="188" spans="1:8" ht="15.5" x14ac:dyDescent="0.3">
      <c r="A188" s="41"/>
      <c r="B188" s="42" t="s">
        <v>181</v>
      </c>
      <c r="C188" s="238"/>
      <c r="D188" s="242"/>
      <c r="E188" s="43"/>
      <c r="F188" s="43"/>
      <c r="G188" s="44"/>
    </row>
    <row r="189" spans="1:8" ht="9" customHeight="1" x14ac:dyDescent="0.3">
      <c r="A189" s="29"/>
      <c r="B189" s="73"/>
      <c r="C189" s="74"/>
      <c r="D189" s="75"/>
      <c r="E189" s="76"/>
      <c r="F189" s="77"/>
      <c r="G189" s="78"/>
    </row>
    <row r="190" spans="1:8" s="52" customFormat="1" ht="12.75" customHeight="1" x14ac:dyDescent="0.35">
      <c r="A190" s="48"/>
      <c r="B190" s="49" t="s">
        <v>182</v>
      </c>
      <c r="C190" s="239"/>
      <c r="D190" s="243"/>
      <c r="E190" s="50"/>
      <c r="F190" s="50"/>
      <c r="G190" s="51"/>
    </row>
    <row r="191" spans="1:8" x14ac:dyDescent="0.3">
      <c r="A191" s="29"/>
      <c r="B191" s="151"/>
      <c r="C191" s="37"/>
      <c r="D191" s="38"/>
      <c r="E191" s="39"/>
      <c r="F191" s="46"/>
      <c r="G191" s="47"/>
    </row>
    <row r="192" spans="1:8" x14ac:dyDescent="0.35">
      <c r="A192" s="66"/>
      <c r="B192" s="130" t="s">
        <v>183</v>
      </c>
      <c r="C192" s="68"/>
      <c r="D192" s="69"/>
      <c r="E192" s="70"/>
      <c r="F192" s="71"/>
      <c r="G192" s="72">
        <f>SUM(G191:G191)</f>
        <v>0</v>
      </c>
    </row>
    <row r="193" spans="1:7" ht="8.5" customHeight="1" x14ac:dyDescent="0.3">
      <c r="A193" s="35"/>
      <c r="B193" s="73"/>
      <c r="C193" s="74"/>
      <c r="D193" s="75"/>
      <c r="E193" s="152"/>
      <c r="F193" s="77"/>
      <c r="G193" s="78"/>
    </row>
    <row r="194" spans="1:7" s="52" customFormat="1" ht="12.75" customHeight="1" x14ac:dyDescent="0.35">
      <c r="A194" s="48"/>
      <c r="B194" s="49" t="s">
        <v>184</v>
      </c>
      <c r="C194" s="239"/>
      <c r="D194" s="243"/>
      <c r="E194" s="50"/>
      <c r="F194" s="50"/>
      <c r="G194" s="51"/>
    </row>
    <row r="195" spans="1:7" x14ac:dyDescent="0.3">
      <c r="A195" s="35"/>
      <c r="B195" s="83" t="s">
        <v>185</v>
      </c>
      <c r="C195" s="37" t="s">
        <v>5</v>
      </c>
      <c r="D195" s="61">
        <v>1</v>
      </c>
      <c r="E195" s="39"/>
      <c r="F195" s="46"/>
      <c r="G195" s="100">
        <f>F195*D195</f>
        <v>0</v>
      </c>
    </row>
    <row r="196" spans="1:7" ht="8.5" customHeight="1" x14ac:dyDescent="0.3">
      <c r="A196" s="35"/>
      <c r="B196" s="45"/>
      <c r="C196" s="37"/>
      <c r="D196" s="38"/>
      <c r="E196" s="39"/>
      <c r="F196" s="46"/>
      <c r="G196" s="47"/>
    </row>
    <row r="197" spans="1:7" x14ac:dyDescent="0.35">
      <c r="A197" s="66"/>
      <c r="B197" s="130" t="s">
        <v>186</v>
      </c>
      <c r="C197" s="68"/>
      <c r="D197" s="69"/>
      <c r="E197" s="70"/>
      <c r="F197" s="71"/>
      <c r="G197" s="72">
        <f>SUM(G195:G196)</f>
        <v>0</v>
      </c>
    </row>
    <row r="198" spans="1:7" ht="8.5" customHeight="1" x14ac:dyDescent="0.3">
      <c r="A198" s="35"/>
      <c r="B198" s="73"/>
      <c r="C198" s="74"/>
      <c r="D198" s="75"/>
      <c r="E198" s="152"/>
      <c r="F198" s="77"/>
      <c r="G198" s="78"/>
    </row>
    <row r="199" spans="1:7" s="52" customFormat="1" ht="12.75" customHeight="1" x14ac:dyDescent="0.35">
      <c r="A199" s="48"/>
      <c r="B199" s="49" t="s">
        <v>187</v>
      </c>
      <c r="C199" s="239"/>
      <c r="D199" s="243"/>
      <c r="E199" s="50"/>
      <c r="F199" s="50"/>
      <c r="G199" s="51"/>
    </row>
    <row r="200" spans="1:7" x14ac:dyDescent="0.3">
      <c r="A200" s="125"/>
      <c r="B200" s="83" t="s">
        <v>188</v>
      </c>
      <c r="C200" s="37" t="s">
        <v>5</v>
      </c>
      <c r="D200" s="61">
        <v>23</v>
      </c>
      <c r="E200" s="39"/>
      <c r="F200" s="46"/>
      <c r="G200" s="100">
        <f t="shared" ref="G200:G205" si="6">F200*D200</f>
        <v>0</v>
      </c>
    </row>
    <row r="201" spans="1:7" x14ac:dyDescent="0.3">
      <c r="A201" s="29"/>
      <c r="B201" s="83" t="s">
        <v>189</v>
      </c>
      <c r="C201" s="37" t="s">
        <v>5</v>
      </c>
      <c r="D201" s="61">
        <v>1</v>
      </c>
      <c r="E201" s="39"/>
      <c r="F201" s="46"/>
      <c r="G201" s="100">
        <f t="shared" si="6"/>
        <v>0</v>
      </c>
    </row>
    <row r="202" spans="1:7" x14ac:dyDescent="0.3">
      <c r="A202" s="29"/>
      <c r="B202" s="83" t="s">
        <v>190</v>
      </c>
      <c r="C202" s="37" t="s">
        <v>5</v>
      </c>
      <c r="D202" s="61">
        <v>23</v>
      </c>
      <c r="E202" s="39"/>
      <c r="F202" s="46"/>
      <c r="G202" s="100">
        <f t="shared" si="6"/>
        <v>0</v>
      </c>
    </row>
    <row r="203" spans="1:7" x14ac:dyDescent="0.3">
      <c r="A203" s="29"/>
      <c r="B203" s="83" t="s">
        <v>191</v>
      </c>
      <c r="C203" s="37" t="s">
        <v>5</v>
      </c>
      <c r="D203" s="61">
        <v>23</v>
      </c>
      <c r="E203" s="39"/>
      <c r="F203" s="46"/>
      <c r="G203" s="100">
        <f t="shared" si="6"/>
        <v>0</v>
      </c>
    </row>
    <row r="204" spans="1:7" x14ac:dyDescent="0.3">
      <c r="A204" s="35"/>
      <c r="B204" s="83" t="s">
        <v>192</v>
      </c>
      <c r="C204" s="37" t="s">
        <v>5</v>
      </c>
      <c r="D204" s="61">
        <v>0</v>
      </c>
      <c r="E204" s="39"/>
      <c r="F204" s="46"/>
      <c r="G204" s="100">
        <f t="shared" si="6"/>
        <v>0</v>
      </c>
    </row>
    <row r="205" spans="1:7" x14ac:dyDescent="0.3">
      <c r="A205" s="29"/>
      <c r="B205" s="83" t="s">
        <v>193</v>
      </c>
      <c r="C205" s="37" t="s">
        <v>5</v>
      </c>
      <c r="D205" s="61">
        <v>4</v>
      </c>
      <c r="E205" s="39"/>
      <c r="F205" s="46"/>
      <c r="G205" s="100">
        <f t="shared" si="6"/>
        <v>0</v>
      </c>
    </row>
    <row r="206" spans="1:7" x14ac:dyDescent="0.3">
      <c r="A206" s="29"/>
      <c r="B206" s="83"/>
      <c r="C206" s="37"/>
      <c r="D206" s="38"/>
      <c r="E206" s="39"/>
      <c r="F206" s="46"/>
      <c r="G206" s="47"/>
    </row>
    <row r="207" spans="1:7" ht="13.5" thickBot="1" x14ac:dyDescent="0.4">
      <c r="A207" s="84"/>
      <c r="B207" s="235" t="s">
        <v>194</v>
      </c>
      <c r="C207" s="86"/>
      <c r="D207" s="87"/>
      <c r="E207" s="88"/>
      <c r="F207" s="89"/>
      <c r="G207" s="90">
        <f>SUM(G200:G206)</f>
        <v>0</v>
      </c>
    </row>
    <row r="208" spans="1:7" ht="4.5" customHeight="1" x14ac:dyDescent="0.3">
      <c r="A208" s="91"/>
      <c r="B208" s="92"/>
      <c r="C208" s="93"/>
      <c r="D208" s="94"/>
      <c r="E208" s="236"/>
      <c r="F208" s="96"/>
      <c r="G208" s="97"/>
    </row>
    <row r="209" spans="1:7" ht="14.5" x14ac:dyDescent="0.35">
      <c r="A209" s="153"/>
      <c r="B209" s="133" t="s">
        <v>195</v>
      </c>
      <c r="C209" s="68"/>
      <c r="D209" s="69"/>
      <c r="E209" s="70"/>
      <c r="F209" s="71"/>
      <c r="G209" s="134">
        <f>SUM(G207,G197,G192)</f>
        <v>0</v>
      </c>
    </row>
    <row r="210" spans="1:7" x14ac:dyDescent="0.3">
      <c r="A210" s="154"/>
      <c r="B210" s="73"/>
      <c r="C210" s="37"/>
      <c r="D210" s="38"/>
      <c r="E210" s="39"/>
      <c r="F210" s="46"/>
      <c r="G210" s="155"/>
    </row>
    <row r="211" spans="1:7" x14ac:dyDescent="0.3">
      <c r="A211" s="156"/>
      <c r="B211" s="76"/>
      <c r="C211" s="74"/>
      <c r="D211" s="75"/>
      <c r="E211" s="76"/>
      <c r="F211" s="77"/>
      <c r="G211" s="78"/>
    </row>
    <row r="212" spans="1:7" ht="14.5" x14ac:dyDescent="0.3">
      <c r="A212" s="157"/>
      <c r="B212" s="158" t="s">
        <v>196</v>
      </c>
      <c r="C212" s="159"/>
      <c r="D212" s="75"/>
      <c r="E212" s="76"/>
      <c r="F212" s="77"/>
      <c r="G212" s="78"/>
    </row>
    <row r="213" spans="1:7" x14ac:dyDescent="0.3">
      <c r="A213" s="35"/>
      <c r="B213" s="160"/>
      <c r="C213" s="159"/>
      <c r="D213" s="75"/>
      <c r="E213" s="76"/>
      <c r="F213" s="77"/>
      <c r="G213" s="78"/>
    </row>
    <row r="214" spans="1:7" x14ac:dyDescent="0.3">
      <c r="A214" s="35"/>
      <c r="B214" s="83" t="s">
        <v>197</v>
      </c>
      <c r="C214" s="37" t="s">
        <v>36</v>
      </c>
      <c r="D214" s="61">
        <v>1</v>
      </c>
      <c r="E214" s="39"/>
      <c r="F214" s="46"/>
      <c r="G214" s="100">
        <f>F214</f>
        <v>0</v>
      </c>
    </row>
    <row r="215" spans="1:7" ht="14.25" customHeight="1" x14ac:dyDescent="0.3">
      <c r="A215" s="35"/>
      <c r="B215" s="83" t="s">
        <v>198</v>
      </c>
      <c r="C215" s="37" t="s">
        <v>36</v>
      </c>
      <c r="D215" s="61">
        <v>1</v>
      </c>
      <c r="E215" s="39"/>
      <c r="F215" s="46"/>
      <c r="G215" s="100">
        <f>F215</f>
        <v>0</v>
      </c>
    </row>
    <row r="216" spans="1:7" s="161" customFormat="1" ht="14.5" x14ac:dyDescent="0.3">
      <c r="A216" s="35"/>
      <c r="B216" s="83" t="s">
        <v>199</v>
      </c>
      <c r="C216" s="37" t="s">
        <v>36</v>
      </c>
      <c r="D216" s="61">
        <v>1</v>
      </c>
      <c r="E216" s="39"/>
      <c r="F216" s="46"/>
      <c r="G216" s="100">
        <f>F216</f>
        <v>0</v>
      </c>
    </row>
    <row r="217" spans="1:7" x14ac:dyDescent="0.3">
      <c r="A217" s="35"/>
      <c r="B217" s="162"/>
      <c r="C217" s="159"/>
      <c r="D217" s="75"/>
      <c r="E217" s="76"/>
      <c r="F217" s="77"/>
      <c r="G217" s="78"/>
    </row>
    <row r="218" spans="1:7" ht="15" thickBot="1" x14ac:dyDescent="0.4">
      <c r="A218" s="84"/>
      <c r="B218" s="163" t="s">
        <v>200</v>
      </c>
      <c r="C218" s="86"/>
      <c r="D218" s="87"/>
      <c r="E218" s="88"/>
      <c r="F218" s="89"/>
      <c r="G218" s="164">
        <f>SUM(G214:G217)</f>
        <v>0</v>
      </c>
    </row>
    <row r="219" spans="1:7" x14ac:dyDescent="0.35">
      <c r="A219" s="165"/>
      <c r="B219" s="166"/>
      <c r="C219" s="167"/>
      <c r="D219" s="168"/>
      <c r="E219" s="169"/>
      <c r="F219" s="170"/>
      <c r="G219" s="171"/>
    </row>
    <row r="220" spans="1:7" s="161" customFormat="1" ht="23.25" customHeight="1" x14ac:dyDescent="0.35">
      <c r="A220" s="172"/>
      <c r="B220" s="173" t="s">
        <v>201</v>
      </c>
      <c r="C220" s="174"/>
      <c r="D220" s="175"/>
      <c r="E220" s="176"/>
      <c r="F220" s="177"/>
      <c r="G220" s="178"/>
    </row>
    <row r="221" spans="1:7" s="161" customFormat="1" ht="14.5" x14ac:dyDescent="0.35">
      <c r="A221" s="22"/>
      <c r="B221" s="179"/>
      <c r="C221" s="180"/>
      <c r="D221" s="181"/>
      <c r="E221" s="182"/>
      <c r="F221" s="183"/>
      <c r="G221" s="184"/>
    </row>
    <row r="222" spans="1:7" s="161" customFormat="1" ht="14.5" x14ac:dyDescent="0.35">
      <c r="A222" s="22"/>
      <c r="B222" s="185" t="str">
        <f>B9</f>
        <v>PLOMBERIE SANITAIRE</v>
      </c>
      <c r="C222" s="186"/>
      <c r="D222" s="181"/>
      <c r="E222" s="182"/>
      <c r="F222" s="187"/>
      <c r="G222" s="188"/>
    </row>
    <row r="223" spans="1:7" ht="14.5" x14ac:dyDescent="0.35">
      <c r="A223" s="22"/>
      <c r="B223" s="189"/>
      <c r="C223" s="190"/>
      <c r="D223" s="25"/>
      <c r="E223" s="26"/>
      <c r="F223" s="191"/>
      <c r="G223" s="192"/>
    </row>
    <row r="224" spans="1:7" ht="14.5" x14ac:dyDescent="0.35">
      <c r="A224" s="22"/>
      <c r="B224" s="189" t="str">
        <f>B11</f>
        <v>ALIMENTATION PRINCIPALE EN EAU POTABLE</v>
      </c>
      <c r="C224" s="190" t="s">
        <v>5</v>
      </c>
      <c r="D224" s="25">
        <v>1</v>
      </c>
      <c r="E224" s="26"/>
      <c r="F224" s="191">
        <f>G22</f>
        <v>0</v>
      </c>
      <c r="G224" s="193">
        <f>+D224*F224</f>
        <v>0</v>
      </c>
    </row>
    <row r="225" spans="1:7" ht="14.5" x14ac:dyDescent="0.35">
      <c r="A225" s="22"/>
      <c r="B225" s="189" t="str">
        <f>B24</f>
        <v>DISTRIBUTION EF PRINCIPALE</v>
      </c>
      <c r="C225" s="190" t="s">
        <v>5</v>
      </c>
      <c r="D225" s="25">
        <v>1</v>
      </c>
      <c r="E225" s="26"/>
      <c r="F225" s="191">
        <f>G30</f>
        <v>0</v>
      </c>
      <c r="G225" s="193">
        <f t="shared" ref="G225:G238" si="7">+D225*F225</f>
        <v>0</v>
      </c>
    </row>
    <row r="226" spans="1:7" ht="14.5" x14ac:dyDescent="0.35">
      <c r="A226" s="22"/>
      <c r="B226" s="189" t="str">
        <f>B32</f>
        <v>PRODUCTION D'EAU CHAUDE SANITAIRE</v>
      </c>
      <c r="C226" s="190" t="s">
        <v>5</v>
      </c>
      <c r="D226" s="25">
        <v>1</v>
      </c>
      <c r="E226" s="26"/>
      <c r="F226" s="191">
        <f>G61</f>
        <v>0</v>
      </c>
      <c r="G226" s="193">
        <f t="shared" si="7"/>
        <v>0</v>
      </c>
    </row>
    <row r="227" spans="1:7" ht="14.5" x14ac:dyDescent="0.35">
      <c r="A227" s="22"/>
      <c r="B227" s="194" t="str">
        <f>B63</f>
        <v>TRAITEMENT ANTI-LEGIONELLE</v>
      </c>
      <c r="C227" s="190" t="s">
        <v>5</v>
      </c>
      <c r="D227" s="25">
        <v>1</v>
      </c>
      <c r="E227" s="26"/>
      <c r="F227" s="191">
        <f>G67</f>
        <v>0</v>
      </c>
      <c r="G227" s="193">
        <f t="shared" si="7"/>
        <v>0</v>
      </c>
    </row>
    <row r="228" spans="1:7" ht="14.5" x14ac:dyDescent="0.35">
      <c r="A228" s="22"/>
      <c r="B228" s="189" t="str">
        <f>B69</f>
        <v>DISTRIBUTION EF/EC</v>
      </c>
      <c r="C228" s="190" t="s">
        <v>5</v>
      </c>
      <c r="D228" s="25">
        <v>1</v>
      </c>
      <c r="E228" s="26"/>
      <c r="F228" s="191">
        <f>G94</f>
        <v>0</v>
      </c>
      <c r="G228" s="193">
        <f t="shared" si="7"/>
        <v>0</v>
      </c>
    </row>
    <row r="229" spans="1:7" ht="14.5" x14ac:dyDescent="0.35">
      <c r="A229" s="22"/>
      <c r="B229" s="189" t="str">
        <f>B96</f>
        <v>APPAREILS SANITAIRES</v>
      </c>
      <c r="C229" s="190" t="s">
        <v>5</v>
      </c>
      <c r="D229" s="25">
        <v>1</v>
      </c>
      <c r="E229" s="26"/>
      <c r="F229" s="191">
        <f>G132</f>
        <v>0</v>
      </c>
      <c r="G229" s="193">
        <f t="shared" si="7"/>
        <v>0</v>
      </c>
    </row>
    <row r="230" spans="1:7" ht="14.5" x14ac:dyDescent="0.35">
      <c r="A230" s="22"/>
      <c r="B230" s="189" t="str">
        <f>B134</f>
        <v>ATTENTES SPECIFIQUES</v>
      </c>
      <c r="C230" s="190" t="s">
        <v>5</v>
      </c>
      <c r="D230" s="25">
        <v>1</v>
      </c>
      <c r="E230" s="26"/>
      <c r="F230" s="191">
        <f>G142</f>
        <v>0</v>
      </c>
      <c r="G230" s="193">
        <f t="shared" si="7"/>
        <v>0</v>
      </c>
    </row>
    <row r="231" spans="1:7" ht="14.5" x14ac:dyDescent="0.35">
      <c r="A231" s="22"/>
      <c r="B231" s="189" t="str">
        <f>B144</f>
        <v>EVACUATION DES EAUX USEES ET EAUX VANNES</v>
      </c>
      <c r="C231" s="190" t="s">
        <v>5</v>
      </c>
      <c r="D231" s="25">
        <v>1</v>
      </c>
      <c r="E231" s="26"/>
      <c r="F231" s="191">
        <f>G151</f>
        <v>0</v>
      </c>
      <c r="G231" s="193">
        <f t="shared" si="7"/>
        <v>0</v>
      </c>
    </row>
    <row r="232" spans="1:7" ht="14.5" x14ac:dyDescent="0.35">
      <c r="A232" s="22"/>
      <c r="B232" s="189" t="str">
        <f>B153</f>
        <v>EVACUATION DES EAUX GRASSES</v>
      </c>
      <c r="C232" s="190" t="s">
        <v>5</v>
      </c>
      <c r="D232" s="25">
        <v>1</v>
      </c>
      <c r="E232" s="26"/>
      <c r="F232" s="191">
        <f>G158</f>
        <v>0</v>
      </c>
      <c r="G232" s="193">
        <f t="shared" si="7"/>
        <v>0</v>
      </c>
    </row>
    <row r="233" spans="1:7" ht="14.5" x14ac:dyDescent="0.35">
      <c r="A233" s="22"/>
      <c r="B233" s="189"/>
      <c r="C233" s="190"/>
      <c r="D233" s="25"/>
      <c r="E233" s="26"/>
      <c r="F233" s="191"/>
      <c r="G233" s="193"/>
    </row>
    <row r="234" spans="1:7" ht="14.5" x14ac:dyDescent="0.35">
      <c r="A234" s="22"/>
      <c r="B234" s="185" t="str">
        <f>B164</f>
        <v>GAZ TECHNIQUES</v>
      </c>
      <c r="C234" s="190" t="s">
        <v>5</v>
      </c>
      <c r="D234" s="25">
        <v>1</v>
      </c>
      <c r="E234" s="26"/>
      <c r="F234" s="191">
        <f>G186</f>
        <v>0</v>
      </c>
      <c r="G234" s="193">
        <f t="shared" si="7"/>
        <v>0</v>
      </c>
    </row>
    <row r="235" spans="1:7" ht="14.5" x14ac:dyDescent="0.35">
      <c r="A235" s="22"/>
      <c r="B235" s="185"/>
      <c r="C235" s="190"/>
      <c r="D235" s="25"/>
      <c r="E235" s="26"/>
      <c r="F235" s="191"/>
      <c r="G235" s="193"/>
    </row>
    <row r="236" spans="1:7" ht="14.5" x14ac:dyDescent="0.35">
      <c r="A236" s="22"/>
      <c r="B236" s="185" t="str">
        <f>B188</f>
        <v>MOYENS DE SECOURS</v>
      </c>
      <c r="C236" s="190" t="s">
        <v>5</v>
      </c>
      <c r="D236" s="25">
        <v>1</v>
      </c>
      <c r="E236" s="26"/>
      <c r="F236" s="191">
        <f>G209</f>
        <v>0</v>
      </c>
      <c r="G236" s="193">
        <f t="shared" si="7"/>
        <v>0</v>
      </c>
    </row>
    <row r="237" spans="1:7" ht="14.5" x14ac:dyDescent="0.35">
      <c r="A237" s="22"/>
      <c r="B237" s="185"/>
      <c r="C237" s="190"/>
      <c r="D237" s="25"/>
      <c r="E237" s="26"/>
      <c r="F237" s="191"/>
      <c r="G237" s="193"/>
    </row>
    <row r="238" spans="1:7" ht="14.5" x14ac:dyDescent="0.35">
      <c r="A238" s="22"/>
      <c r="B238" s="185" t="str">
        <f>B212</f>
        <v>DIVERS</v>
      </c>
      <c r="C238" s="190" t="s">
        <v>36</v>
      </c>
      <c r="D238" s="25">
        <v>1</v>
      </c>
      <c r="E238" s="26"/>
      <c r="F238" s="191">
        <f>G218</f>
        <v>0</v>
      </c>
      <c r="G238" s="193">
        <f t="shared" si="7"/>
        <v>0</v>
      </c>
    </row>
    <row r="239" spans="1:7" ht="14.5" x14ac:dyDescent="0.35">
      <c r="A239" s="22"/>
      <c r="B239" s="195"/>
      <c r="C239" s="24"/>
      <c r="D239" s="25"/>
      <c r="E239" s="26"/>
      <c r="F239" s="27"/>
      <c r="G239" s="193"/>
    </row>
    <row r="240" spans="1:7" ht="13.5" thickBot="1" x14ac:dyDescent="0.4">
      <c r="A240" s="196"/>
      <c r="B240" s="197"/>
      <c r="C240" s="115"/>
      <c r="D240" s="198"/>
      <c r="E240" s="117"/>
      <c r="F240" s="199"/>
      <c r="G240" s="200"/>
    </row>
    <row r="241" spans="1:7" ht="19" thickBot="1" x14ac:dyDescent="0.4">
      <c r="A241" s="257" t="s">
        <v>202</v>
      </c>
      <c r="B241" s="258"/>
      <c r="C241" s="259"/>
      <c r="D241" s="201"/>
      <c r="E241" s="202"/>
      <c r="F241" s="203"/>
      <c r="G241" s="204">
        <f>SUM(G223:G239)</f>
        <v>0</v>
      </c>
    </row>
    <row r="242" spans="1:7" ht="16" thickBot="1" x14ac:dyDescent="0.4">
      <c r="A242" s="205"/>
      <c r="B242" s="206"/>
      <c r="C242" s="206"/>
      <c r="D242" s="207"/>
      <c r="E242" s="208"/>
      <c r="F242" s="209"/>
      <c r="G242" s="210"/>
    </row>
    <row r="243" spans="1:7" ht="18.75" customHeight="1" thickBot="1" x14ac:dyDescent="0.4">
      <c r="A243" s="244" t="s">
        <v>203</v>
      </c>
      <c r="B243" s="245"/>
      <c r="C243" s="246"/>
      <c r="D243" s="201"/>
      <c r="E243" s="202"/>
      <c r="F243" s="203"/>
      <c r="G243" s="204">
        <f>SUM(G241*8.5%)</f>
        <v>0</v>
      </c>
    </row>
    <row r="244" spans="1:7" ht="16" thickBot="1" x14ac:dyDescent="0.4">
      <c r="A244" s="205"/>
      <c r="B244" s="206"/>
      <c r="C244" s="206"/>
      <c r="D244" s="207"/>
      <c r="E244" s="208"/>
      <c r="F244" s="209"/>
      <c r="G244" s="210"/>
    </row>
    <row r="245" spans="1:7" ht="18.75" customHeight="1" thickBot="1" x14ac:dyDescent="0.4">
      <c r="A245" s="244" t="s">
        <v>204</v>
      </c>
      <c r="B245" s="245"/>
      <c r="C245" s="246"/>
      <c r="D245" s="201"/>
      <c r="E245" s="202"/>
      <c r="F245" s="203"/>
      <c r="G245" s="204">
        <f>SUM(G241:G243)</f>
        <v>0</v>
      </c>
    </row>
    <row r="246" spans="1:7" ht="18.75" customHeight="1" x14ac:dyDescent="0.35">
      <c r="A246" s="211"/>
      <c r="B246" s="212"/>
      <c r="C246" s="213"/>
      <c r="D246" s="214"/>
      <c r="E246" s="121"/>
      <c r="F246" s="215"/>
      <c r="G246" s="216"/>
    </row>
    <row r="247" spans="1:7" ht="23.5" x14ac:dyDescent="0.35">
      <c r="A247" s="22"/>
      <c r="B247" s="217" t="s">
        <v>205</v>
      </c>
      <c r="C247" s="190"/>
      <c r="D247" s="25"/>
      <c r="E247" s="26"/>
      <c r="F247" s="191"/>
      <c r="G247" s="193"/>
    </row>
    <row r="248" spans="1:7" ht="15" thickBot="1" x14ac:dyDescent="0.4">
      <c r="A248" s="196"/>
      <c r="B248" s="218" t="s">
        <v>206</v>
      </c>
      <c r="C248" s="219" t="s">
        <v>36</v>
      </c>
      <c r="D248" s="198">
        <v>1</v>
      </c>
      <c r="E248" s="117"/>
      <c r="F248" s="220"/>
      <c r="G248" s="221"/>
    </row>
    <row r="249" spans="1:7" ht="35.25" customHeight="1" x14ac:dyDescent="0.35"/>
    <row r="253" spans="1:7" ht="12.75" customHeight="1" x14ac:dyDescent="0.35"/>
    <row r="255" spans="1:7" s="161" customFormat="1" ht="35.25" customHeight="1" x14ac:dyDescent="0.35">
      <c r="A255" s="222"/>
      <c r="B255" s="28"/>
      <c r="C255" s="28"/>
      <c r="D255" s="28"/>
      <c r="E255" s="28"/>
      <c r="F255" s="223"/>
      <c r="G255" s="224"/>
    </row>
    <row r="257" spans="1:7" ht="35.25" customHeight="1" x14ac:dyDescent="0.35"/>
    <row r="262" spans="1:7" s="161" customFormat="1" ht="35.25" customHeight="1" x14ac:dyDescent="0.35">
      <c r="A262" s="222"/>
      <c r="B262" s="28"/>
      <c r="C262" s="28"/>
      <c r="D262" s="28"/>
      <c r="E262" s="28"/>
      <c r="F262" s="223"/>
      <c r="G262" s="224"/>
    </row>
    <row r="264" spans="1:7" ht="35.25" customHeight="1" x14ac:dyDescent="0.35"/>
    <row r="268" spans="1:7" s="161" customFormat="1" ht="35.25" customHeight="1" x14ac:dyDescent="0.35">
      <c r="A268" s="222"/>
      <c r="B268" s="28"/>
      <c r="C268" s="28"/>
      <c r="D268" s="28"/>
      <c r="E268" s="28"/>
      <c r="F268" s="223"/>
      <c r="G268" s="224"/>
    </row>
    <row r="270" spans="1:7" ht="35.25" customHeight="1" x14ac:dyDescent="0.35"/>
    <row r="277" spans="1:7" s="161" customFormat="1" ht="35.25" customHeight="1" x14ac:dyDescent="0.35">
      <c r="A277" s="222"/>
      <c r="B277" s="28"/>
      <c r="C277" s="28"/>
      <c r="D277" s="28"/>
      <c r="E277" s="28"/>
      <c r="F277" s="223"/>
      <c r="G277" s="224"/>
    </row>
    <row r="279" spans="1:7" ht="35.25" customHeight="1" x14ac:dyDescent="0.35"/>
    <row r="294" ht="32.25" customHeight="1" x14ac:dyDescent="0.35"/>
    <row r="296" ht="21" customHeight="1" x14ac:dyDescent="0.35"/>
    <row r="297" ht="21" customHeight="1" x14ac:dyDescent="0.35"/>
    <row r="298" ht="21" customHeight="1" x14ac:dyDescent="0.35"/>
    <row r="299" ht="21" customHeight="1" x14ac:dyDescent="0.35"/>
    <row r="300" ht="21" customHeight="1" x14ac:dyDescent="0.35"/>
    <row r="301" ht="21" customHeight="1" x14ac:dyDescent="0.35"/>
    <row r="302" ht="21" customHeight="1" x14ac:dyDescent="0.35"/>
    <row r="303" ht="21" customHeight="1" x14ac:dyDescent="0.35"/>
    <row r="305" spans="1:8" s="225" customFormat="1" ht="32.25" customHeight="1" x14ac:dyDescent="0.35">
      <c r="A305" s="222"/>
      <c r="B305" s="28"/>
      <c r="C305" s="28"/>
      <c r="D305" s="28"/>
      <c r="E305" s="28"/>
      <c r="F305" s="223"/>
      <c r="G305" s="224"/>
      <c r="H305" s="225" t="s">
        <v>207</v>
      </c>
    </row>
    <row r="307" spans="1:8" s="226" customFormat="1" ht="32.25" customHeight="1" x14ac:dyDescent="0.35">
      <c r="A307" s="222"/>
      <c r="B307" s="28"/>
      <c r="C307" s="28"/>
      <c r="D307" s="28"/>
      <c r="E307" s="28"/>
      <c r="F307" s="223"/>
      <c r="G307" s="224"/>
    </row>
    <row r="309" spans="1:8" s="225" customFormat="1" ht="32.25" customHeight="1" x14ac:dyDescent="0.35">
      <c r="A309" s="222"/>
      <c r="B309" s="28"/>
      <c r="C309" s="28"/>
      <c r="D309" s="28"/>
      <c r="E309" s="28"/>
      <c r="F309" s="223"/>
      <c r="G309" s="224"/>
    </row>
  </sheetData>
  <mergeCells count="7">
    <mergeCell ref="A245:C245"/>
    <mergeCell ref="A3:C3"/>
    <mergeCell ref="D3:G3"/>
    <mergeCell ref="A4:C4"/>
    <mergeCell ref="D4:G4"/>
    <mergeCell ref="A241:C241"/>
    <mergeCell ref="A243:C243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r:id="rId1"/>
  <headerFooter>
    <oddHeader>&amp;LCASERNE CBA DUPUIS</oddHeader>
    <oddFooter>&amp;LINSET-IND 0&amp;RLOT 6 PLOMBERIE ECS GAZ</oddFooter>
  </headerFooter>
  <rowBreaks count="4" manualBreakCount="4">
    <brk id="61" max="6" man="1"/>
    <brk id="128" max="6" man="1"/>
    <brk id="207" max="6" man="1"/>
    <brk id="21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Boisson</dc:creator>
  <cp:lastModifiedBy>DELETTRE Marion INGE CIVI DEFE</cp:lastModifiedBy>
  <cp:lastPrinted>2025-02-24T10:47:51Z</cp:lastPrinted>
  <dcterms:created xsi:type="dcterms:W3CDTF">2024-12-04T11:51:49Z</dcterms:created>
  <dcterms:modified xsi:type="dcterms:W3CDTF">2025-07-24T05:55:23Z</dcterms:modified>
</cp:coreProperties>
</file>